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9120" activeTab="0"/>
  </bookViews>
  <sheets>
    <sheet name="예산(안)" sheetId="1" r:id="rId1"/>
  </sheets>
  <definedNames>
    <definedName name="_xlnm.Print_Area" localSheetId="0">'예산(안)'!$A$1:$N$85</definedName>
    <definedName name="_xlnm.Print_Titles" localSheetId="0">'예산(안)'!$2:$4</definedName>
  </definedNames>
  <calcPr fullCalcOnLoad="1"/>
</workbook>
</file>

<file path=xl/sharedStrings.xml><?xml version="1.0" encoding="utf-8"?>
<sst xmlns="http://schemas.openxmlformats.org/spreadsheetml/2006/main" count="513" uniqueCount="192">
  <si>
    <t>정책사업</t>
  </si>
  <si>
    <t>단위사업</t>
  </si>
  <si>
    <t>세부사업</t>
  </si>
  <si>
    <t>명시이월 내용</t>
  </si>
  <si>
    <t>통계목</t>
  </si>
  <si>
    <t>예  산  액</t>
  </si>
  <si>
    <t>□ 명시이월 사업조서</t>
  </si>
  <si>
    <t>401-01</t>
  </si>
  <si>
    <t>절대 공기 부족</t>
  </si>
  <si>
    <t>402-01</t>
  </si>
  <si>
    <t>지역경제과</t>
  </si>
  <si>
    <t>보상협의 지연</t>
  </si>
  <si>
    <t>307-02</t>
  </si>
  <si>
    <t>근로자종합복지관 건립</t>
  </si>
  <si>
    <t>근로자복지관 건립</t>
  </si>
  <si>
    <t>항공클러스터 조성</t>
  </si>
  <si>
    <t>해양수산과</t>
  </si>
  <si>
    <t>207-01</t>
  </si>
  <si>
    <t>주거환경개선</t>
  </si>
  <si>
    <t>도시저소득주거환경개선사업</t>
  </si>
  <si>
    <t>취약지개발</t>
  </si>
  <si>
    <t>낙후지역개발</t>
  </si>
  <si>
    <t>도로 확ㆍ포장 및 정비</t>
  </si>
  <si>
    <t>위험도로 구조개선사업</t>
  </si>
  <si>
    <t>통양마을 진입로 확ㆍ포장</t>
  </si>
  <si>
    <t>일     반     회     계</t>
  </si>
  <si>
    <t>주민생활지원과</t>
  </si>
  <si>
    <t>주민생활
지 원 과</t>
  </si>
  <si>
    <t>국가보훈관리및지원</t>
  </si>
  <si>
    <t>현충시설조성</t>
  </si>
  <si>
    <t>추모공원 조성</t>
  </si>
  <si>
    <t>도시기반확충</t>
  </si>
  <si>
    <t>한서정비~남양소방파출소간 도시계획도로 개설(중로1-6호선)</t>
  </si>
  <si>
    <t>소규모 지역개발</t>
  </si>
  <si>
    <t>곤양 유명노래방앞 도시계획도로 개설(소로2-7호선)</t>
  </si>
  <si>
    <t>체계적인 도시관리</t>
  </si>
  <si>
    <t>통창지구 공공공지 조성</t>
  </si>
  <si>
    <t>농어촌도로 확ㆍ포장</t>
  </si>
  <si>
    <t>중탑~상탑간 도로 확ㆍ포장</t>
  </si>
  <si>
    <t>질구지 진입도로 확ㆍ포장</t>
  </si>
  <si>
    <t>소득증대를 위한 기술지원</t>
  </si>
  <si>
    <t>농산물 수출 및 경영정보화</t>
  </si>
  <si>
    <t>농업경영컨설팅 지원</t>
  </si>
  <si>
    <t>환경사업소</t>
  </si>
  <si>
    <t>폐기물자원화</t>
  </si>
  <si>
    <t>매립장주변 이주대책 토지매입</t>
  </si>
  <si>
    <t>환경기초시설 설치 및 운영 수질개선</t>
  </si>
  <si>
    <t>하수종말처리장 건설 및 관리</t>
  </si>
  <si>
    <t>지출원인
행 위 액</t>
  </si>
  <si>
    <t>201-01</t>
  </si>
  <si>
    <t>어업질서 확립</t>
  </si>
  <si>
    <t>학교용지부담금 환급금</t>
  </si>
  <si>
    <t>802-03</t>
  </si>
  <si>
    <t>지역경제
활성화</t>
  </si>
  <si>
    <t>보훈사업관리</t>
  </si>
  <si>
    <t>국민기초생활보장</t>
  </si>
  <si>
    <t>사회보건ㆍ복지시설개량
(부랑인시설)</t>
  </si>
  <si>
    <t>도시계획도로 개설
(대로)</t>
  </si>
  <si>
    <t>망산공원 진입로 확장</t>
  </si>
  <si>
    <t>서포면소재지주변 도시계획도로 개설(중로2-2호선)</t>
  </si>
  <si>
    <t>남양농협주변 도시계획도로 개설(소로1-58,2-157호선)</t>
  </si>
  <si>
    <t>쓰레기 매립장 관리</t>
  </si>
  <si>
    <t>수산증양식 및 어민소득 증대</t>
  </si>
  <si>
    <t>붕장어 경쟁력 향상 자금 지원</t>
  </si>
  <si>
    <t>붕장어 경쟁력 향상 자금 지원</t>
  </si>
  <si>
    <t>사업집행시기 미도래</t>
  </si>
  <si>
    <t>항공부품소재 국가산업단지 개발 계획 용역</t>
  </si>
  <si>
    <t>경상남도ㆍ진주시와 공동용역 협정 체결 지연</t>
  </si>
  <si>
    <t>공단조성과</t>
  </si>
  <si>
    <t>사회보건ㆍ복지시설 
개량(부랑인시설)</t>
  </si>
  <si>
    <t>구포마을 하수도설치</t>
  </si>
  <si>
    <t>두량마을 하수도설치</t>
  </si>
  <si>
    <t>구포마을 하수도 설치사업</t>
  </si>
  <si>
    <t>두량마을 하수도 설치사업</t>
  </si>
  <si>
    <t>207-01</t>
  </si>
  <si>
    <t>장사시설 설치</t>
  </si>
  <si>
    <t>관광도시육성</t>
  </si>
  <si>
    <t>남해안관광벨트
조성(지원)</t>
  </si>
  <si>
    <t>임진란 해전지 관광화사업</t>
  </si>
  <si>
    <t>문화관광과</t>
  </si>
  <si>
    <t>체육지원과</t>
  </si>
  <si>
    <t>삼천포공설운동장
주변조성</t>
  </si>
  <si>
    <t>삼천포공설운동장주변 조성</t>
  </si>
  <si>
    <t>사천공설운동장보조경기장 조성</t>
  </si>
  <si>
    <t>사천공설운동장 보조경기장
조성</t>
  </si>
  <si>
    <t>투자유치 및 첨단산업육성</t>
  </si>
  <si>
    <t>실과소명</t>
  </si>
  <si>
    <t>이   월   사   유</t>
  </si>
  <si>
    <t>(단위 : 천원)</t>
  </si>
  <si>
    <t>지출액</t>
  </si>
  <si>
    <t>이  월  액</t>
  </si>
  <si>
    <t>합                  계</t>
  </si>
  <si>
    <t>사회복지과</t>
  </si>
  <si>
    <t>노인복지증진</t>
  </si>
  <si>
    <t>시립납골당(봉안당) 부지매입비</t>
  </si>
  <si>
    <t>보상 협의 지연</t>
  </si>
  <si>
    <t>국비 미내시 및 행절 절차
이행중</t>
  </si>
  <si>
    <t>청소년보호 및 육성</t>
  </si>
  <si>
    <t>청소년 수련시설 지원 및 확충</t>
  </si>
  <si>
    <t>청소년수련시설
확충</t>
  </si>
  <si>
    <t>청소년수련관 조성</t>
  </si>
  <si>
    <t>복지기반조성</t>
  </si>
  <si>
    <t>복지관 운영</t>
  </si>
  <si>
    <t>사회시설확충
(복권기금)</t>
  </si>
  <si>
    <t>시 종합사회복지관 개보수</t>
  </si>
  <si>
    <t>남해안관광벨트조성</t>
  </si>
  <si>
    <t>사천비토관광지개발사업</t>
  </si>
  <si>
    <t>비토지구 관광지 조성</t>
  </si>
  <si>
    <t>제2회 추경예산 추가 확보로 절대 공기 부족</t>
  </si>
  <si>
    <t>살기좋은 어촌조성 및 수산인력 육성</t>
  </si>
  <si>
    <t>연안어선 감척</t>
  </si>
  <si>
    <t>연안어업구조조정사업</t>
  </si>
  <si>
    <t>제2회 추경예산 확보로
절대 공기 부족</t>
  </si>
  <si>
    <t>살기좋은 어촌조성
및 수산인력 육성</t>
  </si>
  <si>
    <t>해파리구제사업
지원</t>
  </si>
  <si>
    <t>2009년도 해파리 제거사업
지원</t>
  </si>
  <si>
    <t>사업집행조건 부적합
(제거대상 해파리 부존재)</t>
  </si>
  <si>
    <t>도시과</t>
  </si>
  <si>
    <t>도시계획도로 개설
(대로)</t>
  </si>
  <si>
    <t>국도3호선~신도시간 도로개설</t>
  </si>
  <si>
    <t>시도1호선 확ㆍ포장</t>
  </si>
  <si>
    <t>기아자동차앞 사거리~KAI2공장간 도시계획도로 개설(대로1-5호선)</t>
  </si>
  <si>
    <t>현대동림APT~한내교간 보도설치(대로2-1호선)</t>
  </si>
  <si>
    <t>향촌농공단지 진입로 개설공사</t>
  </si>
  <si>
    <t>지방도 1016호선 우회도로 개설(대로2-1호선)</t>
  </si>
  <si>
    <t>사천시 도시관리계획 용역</t>
  </si>
  <si>
    <t>도시계획도로 개설
(중로)</t>
  </si>
  <si>
    <t>사남월성지내소류지앞 도시계획도로 개설(중로1-13호선)</t>
  </si>
  <si>
    <t>서포면소재지주변 도시계획도로 개설(중로2-2호선)</t>
  </si>
  <si>
    <t>동서금동5통 도시계획도로 개설(중로2-5호선)</t>
  </si>
  <si>
    <t>백천삼거리~추모공원간 도시계획도로 개설(중로1-8호선)</t>
  </si>
  <si>
    <t>도시계획도로개설
(소로)</t>
  </si>
  <si>
    <t>망산공원 진입로 확장</t>
  </si>
  <si>
    <t>수석6리~공군부대간 도시계획도로 개설(소로2-50,51,중로3-3호선)</t>
  </si>
  <si>
    <t>아리랑식당옆 도시계획도로 개설(소로1-27호선)</t>
  </si>
  <si>
    <t>서포초교~체육관앞 도시계획도로 개설(소로3-5호선)</t>
  </si>
  <si>
    <t>대경카센타~양계단지간 도시계획도로 개설(소로1-10호선)</t>
  </si>
  <si>
    <t>성결교회뒤 도시계획도로 개설(소로2-89호선)</t>
  </si>
  <si>
    <t>동서동 11,12통 도시계획도로 개설(소로2-90,91호선)</t>
  </si>
  <si>
    <t>건축과</t>
  </si>
  <si>
    <t>학교용지부담금 환급 미신청</t>
  </si>
  <si>
    <t>건설과</t>
  </si>
  <si>
    <t>소규모 지역개발(개발)</t>
  </si>
  <si>
    <t>상궁지마을 안길 확ㆍ포장</t>
  </si>
  <si>
    <t>비법정도로 확ㆍ포장</t>
  </si>
  <si>
    <t>금곡마을 진입로 확ㆍ포장</t>
  </si>
  <si>
    <t>오지종합개발</t>
  </si>
  <si>
    <t>재난안전관리과</t>
  </si>
  <si>
    <t>재난안전
관 리 과</t>
  </si>
  <si>
    <t>재난안전관리</t>
  </si>
  <si>
    <t>재해위험지 정비</t>
  </si>
  <si>
    <t>도로교통과</t>
  </si>
  <si>
    <t>사다 진입도로 확ㆍ포장</t>
  </si>
  <si>
    <t>기술지원과</t>
  </si>
  <si>
    <t>절대 공기 부족
(사업기간 09.8.1~10.7.31)</t>
  </si>
  <si>
    <t>하수도사업소</t>
  </si>
  <si>
    <t>삼천포지구 하수관거정비</t>
  </si>
  <si>
    <t>사천지구 하수관거정비</t>
  </si>
  <si>
    <t>농공단지 조성 및 관리</t>
  </si>
  <si>
    <t>향촌삽재농공단지
조성</t>
  </si>
  <si>
    <t>향촌삽재농공단지 조성</t>
  </si>
  <si>
    <t>전문 및 생활체육 육성</t>
  </si>
  <si>
    <t>친환경 어촌환경조성</t>
  </si>
  <si>
    <t>향촌농공단지 진입로 개설</t>
  </si>
  <si>
    <t>지방도1016호선 우회도로 개설
(대로2-1호선)</t>
  </si>
  <si>
    <t>체계적인 
도시관리</t>
  </si>
  <si>
    <t>도시계획도로 
개설(중로)</t>
  </si>
  <si>
    <t>사회복지시설 
지원</t>
  </si>
  <si>
    <t>문화관광자원
개발</t>
  </si>
  <si>
    <t>지방생활체육
시설확충</t>
  </si>
  <si>
    <t>투자유치 및 
산업단지관리</t>
  </si>
  <si>
    <t>근로자종합
복지관 건립</t>
  </si>
  <si>
    <t>도시계획도로 
개설(대로)</t>
  </si>
  <si>
    <t>도시계획도로
개설(소로)</t>
  </si>
  <si>
    <t>재해예방 및 
복구사업</t>
  </si>
  <si>
    <t>농어촌도로 
확ㆍ포장</t>
  </si>
  <si>
    <t>위험도로 구조
개선사업</t>
  </si>
  <si>
    <t>쓰레기 완벽 
처리로 쾌적한
환경조성</t>
  </si>
  <si>
    <t>환경기초시설 
정비 및 
유지관리</t>
  </si>
  <si>
    <t>대방새마을금고옆 인도개설
(중로2-1호선)</t>
  </si>
  <si>
    <t>사남월성지내소류지앞 도시계획
도로 개설(중로1-13호선)</t>
  </si>
  <si>
    <t>동서금동5통 도시계획도로 개설
(중로2-5호선)</t>
  </si>
  <si>
    <t>삼공정미소주변 도시계획도로 
개설(소로2-48호선)</t>
  </si>
  <si>
    <t>사천읍도시계획도로 개설
(소로1-2호선)</t>
  </si>
  <si>
    <t>사천농협~사천광고간 도시계획
도로 개설(소로2-21호선)</t>
  </si>
  <si>
    <t>각산 산복도로 개설
(소로2-297호선)</t>
  </si>
  <si>
    <t>선구동6,7통 도시계획도로 개설
(소로2-102호선)</t>
  </si>
  <si>
    <t>선구공원앞 도시계획도로 개설
(소로2-118호선)</t>
  </si>
  <si>
    <t>신기마을 도시계획도로 개설
(소로2-176호선)</t>
  </si>
  <si>
    <t>고읍들 침수지역 배수장 설치 
실시설계용역</t>
  </si>
  <si>
    <t>제3회 추경(국ㆍ도비)예산
확보로 절대 공기 부족</t>
  </si>
  <si>
    <t>제2회 추경예산 확보로 
절대 공기 부족</t>
  </si>
</sst>
</file>

<file path=xl/styles.xml><?xml version="1.0" encoding="utf-8"?>
<styleSheet xmlns="http://schemas.openxmlformats.org/spreadsheetml/2006/main">
  <numFmts count="1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#,##0;[Red]&quot;△&quot;\-#,##0"/>
    <numFmt numFmtId="180" formatCode="#,##0;[Red]&quot;△&quot;#,##0"/>
    <numFmt numFmtId="181" formatCode="0.00_ "/>
    <numFmt numFmtId="182" formatCode="0.0_ "/>
  </numFmts>
  <fonts count="17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sz val="16"/>
      <name val="휴먼옛체"/>
      <family val="1"/>
    </font>
    <font>
      <sz val="10"/>
      <name val="굴림"/>
      <family val="3"/>
    </font>
    <font>
      <sz val="11"/>
      <name val="굴림"/>
      <family val="3"/>
    </font>
    <font>
      <b/>
      <sz val="11"/>
      <name val="굴림"/>
      <family val="3"/>
    </font>
    <font>
      <b/>
      <sz val="10"/>
      <name val="굴림"/>
      <family val="3"/>
    </font>
    <font>
      <sz val="9"/>
      <name val="휴먼옛체"/>
      <family val="1"/>
    </font>
    <font>
      <sz val="9"/>
      <name val="굴림"/>
      <family val="3"/>
    </font>
    <font>
      <b/>
      <sz val="9"/>
      <name val="굴림"/>
      <family val="3"/>
    </font>
    <font>
      <sz val="9"/>
      <color indexed="9"/>
      <name val="휴먼옛체"/>
      <family val="1"/>
    </font>
    <font>
      <sz val="8"/>
      <name val="굴림"/>
      <family val="3"/>
    </font>
    <font>
      <sz val="8"/>
      <color indexed="9"/>
      <name val="굴림"/>
      <family val="3"/>
    </font>
    <font>
      <b/>
      <sz val="8"/>
      <name val="굴림"/>
      <family val="3"/>
    </font>
    <font>
      <sz val="10"/>
      <color indexed="9"/>
      <name val="굴림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wrapText="1"/>
    </xf>
    <xf numFmtId="41" fontId="6" fillId="0" borderId="0" xfId="17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41" fontId="6" fillId="0" borderId="0" xfId="17" applyFont="1" applyAlignment="1">
      <alignment horizontal="left" vertical="center"/>
    </xf>
    <xf numFmtId="0" fontId="6" fillId="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wrapText="1"/>
    </xf>
    <xf numFmtId="176" fontId="8" fillId="3" borderId="5" xfId="17" applyNumberFormat="1" applyFont="1" applyFill="1" applyBorder="1" applyAlignment="1">
      <alignment horizontal="right" vertical="center" shrinkToFit="1"/>
    </xf>
    <xf numFmtId="0" fontId="5" fillId="3" borderId="1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center" vertical="center" wrapText="1"/>
    </xf>
    <xf numFmtId="176" fontId="11" fillId="2" borderId="5" xfId="17" applyNumberFormat="1" applyFont="1" applyFill="1" applyBorder="1" applyAlignment="1">
      <alignment horizontal="right" vertical="center" shrinkToFit="1"/>
    </xf>
    <xf numFmtId="41" fontId="10" fillId="0" borderId="5" xfId="17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shrinkToFit="1"/>
    </xf>
    <xf numFmtId="176" fontId="14" fillId="0" borderId="8" xfId="17" applyNumberFormat="1" applyFont="1" applyBorder="1" applyAlignment="1">
      <alignment horizontal="left" vertical="center" wrapText="1" shrinkToFit="1"/>
    </xf>
    <xf numFmtId="0" fontId="13" fillId="0" borderId="1" xfId="0" applyFont="1" applyBorder="1" applyAlignment="1">
      <alignment horizontal="left" vertical="center" wrapText="1"/>
    </xf>
    <xf numFmtId="176" fontId="13" fillId="0" borderId="5" xfId="17" applyNumberFormat="1" applyFont="1" applyBorder="1" applyAlignment="1">
      <alignment horizontal="left" vertical="center" wrapText="1" shrinkToFi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176" fontId="13" fillId="0" borderId="11" xfId="17" applyNumberFormat="1" applyFont="1" applyBorder="1" applyAlignment="1">
      <alignment horizontal="left" vertical="center" wrapText="1" shrinkToFit="1"/>
    </xf>
    <xf numFmtId="176" fontId="13" fillId="0" borderId="12" xfId="17" applyNumberFormat="1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left" vertical="center" wrapText="1" shrinkToFit="1"/>
    </xf>
    <xf numFmtId="176" fontId="13" fillId="0" borderId="13" xfId="17" applyNumberFormat="1" applyFont="1" applyBorder="1" applyAlignment="1">
      <alignment horizontal="left" vertical="center" wrapText="1" shrinkToFit="1"/>
    </xf>
    <xf numFmtId="0" fontId="13" fillId="0" borderId="14" xfId="0" applyFont="1" applyBorder="1" applyAlignment="1">
      <alignment horizontal="left" vertical="center" wrapText="1"/>
    </xf>
    <xf numFmtId="176" fontId="13" fillId="0" borderId="9" xfId="17" applyNumberFormat="1" applyFont="1" applyBorder="1" applyAlignment="1">
      <alignment horizontal="left" vertical="center" wrapText="1" shrinkToFit="1"/>
    </xf>
    <xf numFmtId="176" fontId="13" fillId="0" borderId="15" xfId="17" applyNumberFormat="1" applyFont="1" applyBorder="1" applyAlignment="1">
      <alignment horizontal="left" vertical="center" wrapText="1" shrinkToFit="1"/>
    </xf>
    <xf numFmtId="0" fontId="13" fillId="2" borderId="5" xfId="0" applyFont="1" applyFill="1" applyBorder="1" applyAlignment="1">
      <alignment horizontal="left" vertical="center" wrapText="1"/>
    </xf>
    <xf numFmtId="176" fontId="10" fillId="0" borderId="0" xfId="0" applyNumberFormat="1" applyFont="1" applyBorder="1" applyAlignment="1">
      <alignment vertical="center"/>
    </xf>
    <xf numFmtId="176" fontId="10" fillId="2" borderId="0" xfId="0" applyNumberFormat="1" applyFont="1" applyFill="1" applyAlignment="1">
      <alignment vertical="center"/>
    </xf>
    <xf numFmtId="176" fontId="10" fillId="0" borderId="0" xfId="0" applyNumberFormat="1" applyFont="1" applyAlignment="1">
      <alignment vertical="center"/>
    </xf>
    <xf numFmtId="176" fontId="16" fillId="3" borderId="1" xfId="0" applyNumberFormat="1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176" fontId="8" fillId="2" borderId="5" xfId="17" applyNumberFormat="1" applyFont="1" applyFill="1" applyBorder="1" applyAlignment="1">
      <alignment horizontal="right" vertical="center" shrinkToFit="1"/>
    </xf>
    <xf numFmtId="0" fontId="15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176" fontId="10" fillId="0" borderId="5" xfId="17" applyNumberFormat="1" applyFont="1" applyBorder="1" applyAlignment="1">
      <alignment horizontal="right" vertical="center" shrinkToFit="1"/>
    </xf>
    <xf numFmtId="41" fontId="10" fillId="0" borderId="5" xfId="17" applyFont="1" applyBorder="1" applyAlignment="1">
      <alignment horizontal="right" vertical="center" wrapText="1"/>
    </xf>
    <xf numFmtId="41" fontId="10" fillId="0" borderId="5" xfId="17" applyFont="1" applyBorder="1" applyAlignment="1">
      <alignment horizontal="right" vertical="center" shrinkToFit="1"/>
    </xf>
    <xf numFmtId="0" fontId="9" fillId="0" borderId="17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wrapText="1"/>
    </xf>
    <xf numFmtId="176" fontId="10" fillId="0" borderId="9" xfId="17" applyNumberFormat="1" applyFont="1" applyBorder="1" applyAlignment="1">
      <alignment horizontal="right" vertical="center" shrinkToFit="1"/>
    </xf>
    <xf numFmtId="176" fontId="14" fillId="0" borderId="12" xfId="17" applyNumberFormat="1" applyFont="1" applyBorder="1" applyAlignment="1">
      <alignment horizontal="left" vertical="center" wrapText="1" shrinkToFit="1"/>
    </xf>
    <xf numFmtId="176" fontId="14" fillId="0" borderId="18" xfId="17" applyNumberFormat="1" applyFont="1" applyBorder="1" applyAlignment="1">
      <alignment horizontal="left" vertical="center" wrapText="1" shrinkToFit="1"/>
    </xf>
    <xf numFmtId="0" fontId="13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176" fontId="10" fillId="0" borderId="15" xfId="17" applyNumberFormat="1" applyFont="1" applyBorder="1" applyAlignment="1">
      <alignment horizontal="right" vertical="center" shrinkToFit="1"/>
    </xf>
    <xf numFmtId="176" fontId="14" fillId="0" borderId="9" xfId="17" applyNumberFormat="1" applyFont="1" applyBorder="1" applyAlignment="1">
      <alignment horizontal="left" vertical="center" wrapText="1" shrinkToFit="1"/>
    </xf>
    <xf numFmtId="0" fontId="12" fillId="0" borderId="3" xfId="0" applyFont="1" applyBorder="1" applyAlignment="1">
      <alignment horizontal="center" vertical="center" wrapText="1" shrinkToFit="1"/>
    </xf>
    <xf numFmtId="0" fontId="12" fillId="0" borderId="3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left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wrapText="1" shrinkToFit="1"/>
    </xf>
    <xf numFmtId="176" fontId="13" fillId="0" borderId="11" xfId="17" applyNumberFormat="1" applyFont="1" applyBorder="1" applyAlignment="1">
      <alignment horizontal="left" vertical="top" wrapText="1" shrinkToFit="1"/>
    </xf>
    <xf numFmtId="176" fontId="13" fillId="0" borderId="18" xfId="17" applyNumberFormat="1" applyFont="1" applyBorder="1" applyAlignment="1">
      <alignment horizontal="left" vertical="top" wrapText="1" shrinkToFit="1"/>
    </xf>
    <xf numFmtId="176" fontId="13" fillId="0" borderId="5" xfId="17" applyNumberFormat="1" applyFont="1" applyBorder="1" applyAlignment="1">
      <alignment horizontal="left" vertical="top" wrapText="1" shrinkToFit="1"/>
    </xf>
    <xf numFmtId="176" fontId="13" fillId="0" borderId="9" xfId="17" applyNumberFormat="1" applyFont="1" applyBorder="1" applyAlignment="1">
      <alignment horizontal="left" vertical="top" wrapText="1" shrinkToFit="1"/>
    </xf>
    <xf numFmtId="176" fontId="13" fillId="0" borderId="15" xfId="17" applyNumberFormat="1" applyFont="1" applyBorder="1" applyAlignment="1">
      <alignment horizontal="left" vertical="top" wrapText="1" shrinkToFit="1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IV175"/>
  <sheetViews>
    <sheetView tabSelected="1" workbookViewId="0" topLeftCell="A1">
      <pane ySplit="5" topLeftCell="BM6" activePane="bottomLeft" state="frozen"/>
      <selection pane="topLeft" activeCell="A1" sqref="A1"/>
      <selection pane="bottomLeft" activeCell="C80" sqref="C80"/>
    </sheetView>
  </sheetViews>
  <sheetFormatPr defaultColWidth="8.88671875" defaultRowHeight="13.5"/>
  <cols>
    <col min="1" max="1" width="6.6640625" style="5" customWidth="1"/>
    <col min="2" max="2" width="8.88671875" style="10" customWidth="1"/>
    <col min="3" max="3" width="9.77734375" style="10" customWidth="1"/>
    <col min="4" max="4" width="20.21484375" style="10" customWidth="1"/>
    <col min="5" max="5" width="20.10546875" style="6" customWidth="1"/>
    <col min="6" max="6" width="4.3359375" style="3" hidden="1" customWidth="1"/>
    <col min="7" max="7" width="0.671875" style="7" hidden="1" customWidth="1"/>
    <col min="8" max="8" width="9.77734375" style="7" customWidth="1"/>
    <col min="9" max="10" width="8.77734375" style="7" hidden="1" customWidth="1"/>
    <col min="11" max="11" width="4.3359375" style="3" hidden="1" customWidth="1"/>
    <col min="12" max="12" width="2.4453125" style="8" hidden="1" customWidth="1"/>
    <col min="13" max="13" width="9.99609375" style="3" customWidth="1"/>
    <col min="14" max="14" width="16.6640625" style="8" customWidth="1"/>
    <col min="15" max="15" width="1.2265625" style="3" customWidth="1"/>
    <col min="16" max="16384" width="8.88671875" style="3" customWidth="1"/>
  </cols>
  <sheetData>
    <row r="1" spans="1:14" ht="20.25" customHeight="1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" t="s">
        <v>88</v>
      </c>
    </row>
    <row r="3" spans="1:14" ht="15" customHeight="1">
      <c r="A3" s="59" t="s">
        <v>86</v>
      </c>
      <c r="B3" s="89" t="s">
        <v>0</v>
      </c>
      <c r="C3" s="89" t="s">
        <v>1</v>
      </c>
      <c r="D3" s="89" t="s">
        <v>2</v>
      </c>
      <c r="E3" s="89" t="s">
        <v>3</v>
      </c>
      <c r="F3" s="57" t="s">
        <v>4</v>
      </c>
      <c r="G3" s="89" t="s">
        <v>5</v>
      </c>
      <c r="H3" s="89"/>
      <c r="I3" s="89" t="s">
        <v>48</v>
      </c>
      <c r="J3" s="89" t="s">
        <v>89</v>
      </c>
      <c r="K3" s="57" t="s">
        <v>4</v>
      </c>
      <c r="L3" s="89" t="s">
        <v>90</v>
      </c>
      <c r="M3" s="89"/>
      <c r="N3" s="87" t="s">
        <v>87</v>
      </c>
    </row>
    <row r="4" spans="1:14" ht="15" customHeight="1">
      <c r="A4" s="60"/>
      <c r="B4" s="56"/>
      <c r="C4" s="56"/>
      <c r="D4" s="56"/>
      <c r="E4" s="56"/>
      <c r="F4" s="58"/>
      <c r="G4" s="56"/>
      <c r="H4" s="56"/>
      <c r="I4" s="56"/>
      <c r="J4" s="56"/>
      <c r="K4" s="58"/>
      <c r="L4" s="56"/>
      <c r="M4" s="56"/>
      <c r="N4" s="88"/>
    </row>
    <row r="5" spans="1:14" ht="27.75" customHeight="1">
      <c r="A5" s="61" t="s">
        <v>91</v>
      </c>
      <c r="B5" s="62"/>
      <c r="C5" s="62"/>
      <c r="D5" s="62"/>
      <c r="E5" s="21">
        <f>SUM(E6,E83)</f>
        <v>62</v>
      </c>
      <c r="F5" s="21"/>
      <c r="G5" s="22"/>
      <c r="H5" s="22">
        <f aca="true" t="shared" si="0" ref="H5:M5">SUM(H6,H83)</f>
        <v>52088274</v>
      </c>
      <c r="I5" s="22">
        <f t="shared" si="0"/>
        <v>41952970</v>
      </c>
      <c r="J5" s="22">
        <f t="shared" si="0"/>
        <v>31040930</v>
      </c>
      <c r="K5" s="22">
        <f t="shared" si="0"/>
        <v>0</v>
      </c>
      <c r="L5" s="22">
        <f t="shared" si="0"/>
        <v>0</v>
      </c>
      <c r="M5" s="22">
        <f t="shared" si="0"/>
        <v>20922157</v>
      </c>
      <c r="N5" s="50">
        <v>0</v>
      </c>
    </row>
    <row r="6" spans="1:14" s="11" customFormat="1" ht="27" customHeight="1">
      <c r="A6" s="61" t="s">
        <v>25</v>
      </c>
      <c r="B6" s="62"/>
      <c r="C6" s="62"/>
      <c r="D6" s="62"/>
      <c r="E6" s="21">
        <f>SUM(E7,E10,E15,E18,E21,E23,E27,E29,E60,E62,E66,E68,E74,E76,E78)</f>
        <v>61</v>
      </c>
      <c r="F6" s="21"/>
      <c r="G6" s="22"/>
      <c r="H6" s="22">
        <f aca="true" t="shared" si="1" ref="H6:M6">SUM(H7,H10,H15,H18,H21,H23,H27,H29,H60,H62,H66,H68,H74,H76,H78)</f>
        <v>46674274</v>
      </c>
      <c r="I6" s="22">
        <f t="shared" si="1"/>
        <v>37818322</v>
      </c>
      <c r="J6" s="22">
        <f t="shared" si="1"/>
        <v>26906282</v>
      </c>
      <c r="K6" s="22">
        <f t="shared" si="1"/>
        <v>0</v>
      </c>
      <c r="L6" s="22">
        <f t="shared" si="1"/>
        <v>0</v>
      </c>
      <c r="M6" s="22">
        <f t="shared" si="1"/>
        <v>19646282</v>
      </c>
      <c r="N6" s="23"/>
    </row>
    <row r="7" spans="1:14" s="13" customFormat="1" ht="27" customHeight="1" hidden="1">
      <c r="A7" s="51" t="s">
        <v>26</v>
      </c>
      <c r="B7" s="24"/>
      <c r="C7" s="24"/>
      <c r="D7" s="24"/>
      <c r="E7" s="25">
        <f>COUNTA(E8:E9)</f>
        <v>2</v>
      </c>
      <c r="F7" s="25"/>
      <c r="G7" s="26"/>
      <c r="H7" s="26">
        <f aca="true" t="shared" si="2" ref="H7:M7">SUM(H8:H9)</f>
        <v>2727282</v>
      </c>
      <c r="I7" s="26">
        <f t="shared" si="2"/>
        <v>1403771</v>
      </c>
      <c r="J7" s="26">
        <f t="shared" si="2"/>
        <v>758905</v>
      </c>
      <c r="K7" s="26">
        <f t="shared" si="2"/>
        <v>0</v>
      </c>
      <c r="L7" s="26">
        <f t="shared" si="2"/>
        <v>0</v>
      </c>
      <c r="M7" s="26">
        <f t="shared" si="2"/>
        <v>1967836</v>
      </c>
      <c r="N7" s="15"/>
    </row>
    <row r="8" spans="1:14" s="14" customFormat="1" ht="27" customHeight="1">
      <c r="A8" s="16" t="s">
        <v>27</v>
      </c>
      <c r="B8" s="34" t="s">
        <v>28</v>
      </c>
      <c r="C8" s="34" t="s">
        <v>29</v>
      </c>
      <c r="D8" s="34" t="s">
        <v>54</v>
      </c>
      <c r="E8" s="29" t="s">
        <v>30</v>
      </c>
      <c r="F8" s="64" t="s">
        <v>7</v>
      </c>
      <c r="G8" s="64"/>
      <c r="H8" s="65">
        <v>1500000</v>
      </c>
      <c r="I8" s="65">
        <v>1353771</v>
      </c>
      <c r="J8" s="65">
        <v>708905</v>
      </c>
      <c r="K8" s="64" t="s">
        <v>7</v>
      </c>
      <c r="L8" s="66"/>
      <c r="M8" s="65">
        <v>790554</v>
      </c>
      <c r="N8" s="33" t="s">
        <v>8</v>
      </c>
    </row>
    <row r="9" spans="1:14" s="14" customFormat="1" ht="27" customHeight="1">
      <c r="A9" s="77" t="s">
        <v>27</v>
      </c>
      <c r="B9" s="34" t="s">
        <v>55</v>
      </c>
      <c r="C9" s="34" t="s">
        <v>167</v>
      </c>
      <c r="D9" s="34" t="s">
        <v>69</v>
      </c>
      <c r="E9" s="29" t="s">
        <v>56</v>
      </c>
      <c r="F9" s="64" t="s">
        <v>9</v>
      </c>
      <c r="G9" s="64"/>
      <c r="H9" s="67">
        <v>1227282</v>
      </c>
      <c r="I9" s="65">
        <v>50000</v>
      </c>
      <c r="J9" s="65">
        <v>50000</v>
      </c>
      <c r="K9" s="64" t="s">
        <v>9</v>
      </c>
      <c r="L9" s="64"/>
      <c r="M9" s="67">
        <v>1177282</v>
      </c>
      <c r="N9" s="33" t="s">
        <v>190</v>
      </c>
    </row>
    <row r="10" spans="1:14" s="13" customFormat="1" ht="27" customHeight="1" hidden="1">
      <c r="A10" s="51" t="s">
        <v>92</v>
      </c>
      <c r="B10" s="37"/>
      <c r="C10" s="37"/>
      <c r="D10" s="37"/>
      <c r="E10" s="55">
        <f>COUNTA(E11:E14)</f>
        <v>4</v>
      </c>
      <c r="F10" s="25"/>
      <c r="G10" s="26"/>
      <c r="H10" s="26">
        <f aca="true" t="shared" si="3" ref="H10:M10">SUM(H11:H14)</f>
        <v>3136000</v>
      </c>
      <c r="I10" s="26">
        <f t="shared" si="3"/>
        <v>2565752</v>
      </c>
      <c r="J10" s="26">
        <f t="shared" si="3"/>
        <v>266944</v>
      </c>
      <c r="K10" s="26">
        <f t="shared" si="3"/>
        <v>0</v>
      </c>
      <c r="L10" s="26">
        <f t="shared" si="3"/>
        <v>0</v>
      </c>
      <c r="M10" s="26">
        <f t="shared" si="3"/>
        <v>2865752</v>
      </c>
      <c r="N10" s="38"/>
    </row>
    <row r="11" spans="1:14" s="14" customFormat="1" ht="27" customHeight="1">
      <c r="A11" s="17" t="s">
        <v>92</v>
      </c>
      <c r="B11" s="39" t="s">
        <v>93</v>
      </c>
      <c r="C11" s="39" t="s">
        <v>75</v>
      </c>
      <c r="D11" s="39" t="s">
        <v>75</v>
      </c>
      <c r="E11" s="29" t="s">
        <v>94</v>
      </c>
      <c r="F11" s="64" t="s">
        <v>7</v>
      </c>
      <c r="G11" s="64"/>
      <c r="H11" s="65">
        <v>300000</v>
      </c>
      <c r="I11" s="65"/>
      <c r="J11" s="65"/>
      <c r="K11" s="64" t="s">
        <v>7</v>
      </c>
      <c r="L11" s="27"/>
      <c r="M11" s="65">
        <v>300000</v>
      </c>
      <c r="N11" s="33" t="s">
        <v>95</v>
      </c>
    </row>
    <row r="12" spans="1:17" s="12" customFormat="1" ht="27" customHeight="1">
      <c r="A12" s="18"/>
      <c r="B12" s="40"/>
      <c r="C12" s="40"/>
      <c r="D12" s="40"/>
      <c r="E12" s="29" t="s">
        <v>75</v>
      </c>
      <c r="F12" s="64" t="s">
        <v>7</v>
      </c>
      <c r="G12" s="64"/>
      <c r="H12" s="65">
        <v>900000</v>
      </c>
      <c r="I12" s="65">
        <v>900000</v>
      </c>
      <c r="J12" s="65"/>
      <c r="K12" s="64" t="s">
        <v>7</v>
      </c>
      <c r="L12" s="64"/>
      <c r="M12" s="65">
        <v>900000</v>
      </c>
      <c r="N12" s="33" t="s">
        <v>96</v>
      </c>
      <c r="P12" s="49"/>
      <c r="Q12" s="49"/>
    </row>
    <row r="13" spans="1:17" s="12" customFormat="1" ht="27" customHeight="1">
      <c r="A13" s="17" t="s">
        <v>92</v>
      </c>
      <c r="B13" s="34" t="s">
        <v>97</v>
      </c>
      <c r="C13" s="34" t="s">
        <v>98</v>
      </c>
      <c r="D13" s="34" t="s">
        <v>99</v>
      </c>
      <c r="E13" s="41" t="s">
        <v>100</v>
      </c>
      <c r="F13" s="64" t="s">
        <v>7</v>
      </c>
      <c r="G13" s="64"/>
      <c r="H13" s="65">
        <v>1136000</v>
      </c>
      <c r="I13" s="65">
        <v>868452</v>
      </c>
      <c r="J13" s="65">
        <v>266944</v>
      </c>
      <c r="K13" s="64" t="s">
        <v>7</v>
      </c>
      <c r="L13" s="64"/>
      <c r="M13" s="65">
        <v>868452</v>
      </c>
      <c r="N13" s="33" t="s">
        <v>8</v>
      </c>
      <c r="P13" s="49"/>
      <c r="Q13" s="49"/>
    </row>
    <row r="14" spans="1:17" s="14" customFormat="1" ht="27" customHeight="1">
      <c r="A14" s="78" t="s">
        <v>92</v>
      </c>
      <c r="B14" s="34" t="s">
        <v>101</v>
      </c>
      <c r="C14" s="34" t="s">
        <v>102</v>
      </c>
      <c r="D14" s="34" t="s">
        <v>103</v>
      </c>
      <c r="E14" s="29" t="s">
        <v>104</v>
      </c>
      <c r="F14" s="64" t="s">
        <v>7</v>
      </c>
      <c r="G14" s="64"/>
      <c r="H14" s="65">
        <v>800000</v>
      </c>
      <c r="I14" s="65">
        <v>797300</v>
      </c>
      <c r="J14" s="65"/>
      <c r="K14" s="64" t="s">
        <v>7</v>
      </c>
      <c r="L14" s="27"/>
      <c r="M14" s="65">
        <v>797300</v>
      </c>
      <c r="N14" s="33" t="s">
        <v>191</v>
      </c>
      <c r="P14" s="47"/>
      <c r="Q14" s="47"/>
    </row>
    <row r="15" spans="1:14" s="13" customFormat="1" ht="27" customHeight="1" hidden="1">
      <c r="A15" s="51" t="s">
        <v>79</v>
      </c>
      <c r="B15" s="37"/>
      <c r="C15" s="37"/>
      <c r="D15" s="37"/>
      <c r="E15" s="55">
        <f>COUNTA(E16:E17)</f>
        <v>2</v>
      </c>
      <c r="F15" s="25"/>
      <c r="G15" s="26"/>
      <c r="H15" s="26">
        <f aca="true" t="shared" si="4" ref="H15:M15">SUM(H16:H17)</f>
        <v>929623</v>
      </c>
      <c r="I15" s="26">
        <f t="shared" si="4"/>
        <v>929623</v>
      </c>
      <c r="J15" s="26">
        <f t="shared" si="4"/>
        <v>84000</v>
      </c>
      <c r="K15" s="26">
        <f t="shared" si="4"/>
        <v>0</v>
      </c>
      <c r="L15" s="26">
        <f t="shared" si="4"/>
        <v>0</v>
      </c>
      <c r="M15" s="26">
        <f t="shared" si="4"/>
        <v>845623</v>
      </c>
      <c r="N15" s="38"/>
    </row>
    <row r="16" spans="1:17" s="12" customFormat="1" ht="27" customHeight="1">
      <c r="A16" s="79" t="s">
        <v>79</v>
      </c>
      <c r="B16" s="39" t="s">
        <v>76</v>
      </c>
      <c r="C16" s="34" t="s">
        <v>168</v>
      </c>
      <c r="D16" s="34" t="s">
        <v>77</v>
      </c>
      <c r="E16" s="29" t="s">
        <v>78</v>
      </c>
      <c r="F16" s="64" t="s">
        <v>7</v>
      </c>
      <c r="G16" s="64"/>
      <c r="H16" s="65">
        <v>800000</v>
      </c>
      <c r="I16" s="65">
        <v>800000</v>
      </c>
      <c r="J16" s="65"/>
      <c r="K16" s="64" t="s">
        <v>7</v>
      </c>
      <c r="L16" s="64"/>
      <c r="M16" s="65">
        <v>800000</v>
      </c>
      <c r="N16" s="33" t="s">
        <v>8</v>
      </c>
      <c r="P16" s="49"/>
      <c r="Q16" s="49"/>
    </row>
    <row r="17" spans="1:14" s="12" customFormat="1" ht="27" customHeight="1">
      <c r="A17" s="78" t="s">
        <v>79</v>
      </c>
      <c r="B17" s="40"/>
      <c r="C17" s="34" t="s">
        <v>105</v>
      </c>
      <c r="D17" s="34" t="s">
        <v>106</v>
      </c>
      <c r="E17" s="29" t="s">
        <v>107</v>
      </c>
      <c r="F17" s="64" t="s">
        <v>7</v>
      </c>
      <c r="G17" s="64"/>
      <c r="H17" s="65">
        <v>129623</v>
      </c>
      <c r="I17" s="65">
        <v>129623</v>
      </c>
      <c r="J17" s="65">
        <v>84000</v>
      </c>
      <c r="K17" s="64" t="s">
        <v>7</v>
      </c>
      <c r="L17" s="64"/>
      <c r="M17" s="65">
        <v>45623</v>
      </c>
      <c r="N17" s="33" t="s">
        <v>8</v>
      </c>
    </row>
    <row r="18" spans="1:14" s="13" customFormat="1" ht="27" customHeight="1" hidden="1">
      <c r="A18" s="51" t="s">
        <v>80</v>
      </c>
      <c r="B18" s="37"/>
      <c r="C18" s="37"/>
      <c r="D18" s="37"/>
      <c r="E18" s="55">
        <f>COUNTA(E19:E20)</f>
        <v>2</v>
      </c>
      <c r="F18" s="25"/>
      <c r="G18" s="26"/>
      <c r="H18" s="26">
        <f aca="true" t="shared" si="5" ref="H18:M18">SUM(H19:H20)</f>
        <v>2340000</v>
      </c>
      <c r="I18" s="26">
        <f t="shared" si="5"/>
        <v>1250047</v>
      </c>
      <c r="J18" s="26">
        <f t="shared" si="5"/>
        <v>867777</v>
      </c>
      <c r="K18" s="26">
        <f t="shared" si="5"/>
        <v>0</v>
      </c>
      <c r="L18" s="26">
        <f t="shared" si="5"/>
        <v>0</v>
      </c>
      <c r="M18" s="26">
        <f t="shared" si="5"/>
        <v>1472223</v>
      </c>
      <c r="N18" s="38"/>
    </row>
    <row r="19" spans="1:17" s="14" customFormat="1" ht="27" customHeight="1">
      <c r="A19" s="17" t="s">
        <v>80</v>
      </c>
      <c r="B19" s="39" t="s">
        <v>161</v>
      </c>
      <c r="C19" s="39" t="s">
        <v>169</v>
      </c>
      <c r="D19" s="34" t="s">
        <v>81</v>
      </c>
      <c r="E19" s="29" t="s">
        <v>82</v>
      </c>
      <c r="F19" s="64" t="s">
        <v>7</v>
      </c>
      <c r="G19" s="64"/>
      <c r="H19" s="65">
        <v>1570000</v>
      </c>
      <c r="I19" s="65">
        <v>780805</v>
      </c>
      <c r="J19" s="65">
        <v>789195</v>
      </c>
      <c r="K19" s="64" t="s">
        <v>7</v>
      </c>
      <c r="L19" s="27"/>
      <c r="M19" s="65">
        <v>780805</v>
      </c>
      <c r="N19" s="33" t="s">
        <v>8</v>
      </c>
      <c r="P19" s="47"/>
      <c r="Q19" s="47"/>
    </row>
    <row r="20" spans="1:17" s="14" customFormat="1" ht="27" customHeight="1">
      <c r="A20" s="78" t="s">
        <v>80</v>
      </c>
      <c r="B20" s="40"/>
      <c r="C20" s="40"/>
      <c r="D20" s="34" t="s">
        <v>83</v>
      </c>
      <c r="E20" s="29" t="s">
        <v>84</v>
      </c>
      <c r="F20" s="64" t="s">
        <v>7</v>
      </c>
      <c r="G20" s="64"/>
      <c r="H20" s="65">
        <v>770000</v>
      </c>
      <c r="I20" s="65">
        <v>469242</v>
      </c>
      <c r="J20" s="65">
        <v>78582</v>
      </c>
      <c r="K20" s="64" t="s">
        <v>7</v>
      </c>
      <c r="L20" s="27"/>
      <c r="M20" s="65">
        <v>691418</v>
      </c>
      <c r="N20" s="33" t="s">
        <v>108</v>
      </c>
      <c r="P20" s="47"/>
      <c r="Q20" s="47"/>
    </row>
    <row r="21" spans="1:14" s="13" customFormat="1" ht="27" customHeight="1" hidden="1">
      <c r="A21" s="51" t="s">
        <v>10</v>
      </c>
      <c r="B21" s="37"/>
      <c r="C21" s="37"/>
      <c r="D21" s="37"/>
      <c r="E21" s="55">
        <f>COUNTA(E22)</f>
        <v>1</v>
      </c>
      <c r="F21" s="25"/>
      <c r="G21" s="26"/>
      <c r="H21" s="26">
        <f aca="true" t="shared" si="6" ref="H21:M21">SUM(H22)</f>
        <v>300000</v>
      </c>
      <c r="I21" s="26">
        <f t="shared" si="6"/>
        <v>0</v>
      </c>
      <c r="J21" s="26">
        <f t="shared" si="6"/>
        <v>0</v>
      </c>
      <c r="K21" s="26">
        <f t="shared" si="6"/>
        <v>0</v>
      </c>
      <c r="L21" s="26">
        <f t="shared" si="6"/>
        <v>0</v>
      </c>
      <c r="M21" s="26">
        <f t="shared" si="6"/>
        <v>300000</v>
      </c>
      <c r="N21" s="38"/>
    </row>
    <row r="22" spans="1:14" s="14" customFormat="1" ht="27.75" customHeight="1">
      <c r="A22" s="20" t="s">
        <v>10</v>
      </c>
      <c r="B22" s="34" t="s">
        <v>85</v>
      </c>
      <c r="C22" s="34" t="s">
        <v>170</v>
      </c>
      <c r="D22" s="34" t="s">
        <v>15</v>
      </c>
      <c r="E22" s="29" t="s">
        <v>66</v>
      </c>
      <c r="F22" s="64" t="s">
        <v>17</v>
      </c>
      <c r="G22" s="64"/>
      <c r="H22" s="65">
        <v>300000</v>
      </c>
      <c r="I22" s="65"/>
      <c r="J22" s="65"/>
      <c r="K22" s="64" t="s">
        <v>74</v>
      </c>
      <c r="L22" s="66"/>
      <c r="M22" s="65">
        <v>300000</v>
      </c>
      <c r="N22" s="33" t="s">
        <v>67</v>
      </c>
    </row>
    <row r="23" spans="1:14" s="13" customFormat="1" ht="27" customHeight="1" hidden="1">
      <c r="A23" s="51" t="s">
        <v>16</v>
      </c>
      <c r="B23" s="37"/>
      <c r="C23" s="37"/>
      <c r="D23" s="37"/>
      <c r="E23" s="55">
        <f>COUNTA(E24:E26)</f>
        <v>3</v>
      </c>
      <c r="F23" s="25"/>
      <c r="G23" s="26"/>
      <c r="H23" s="26">
        <f aca="true" t="shared" si="7" ref="H23:M23">SUM(H24:H26)</f>
        <v>1646190</v>
      </c>
      <c r="I23" s="26">
        <f t="shared" si="7"/>
        <v>106901</v>
      </c>
      <c r="J23" s="26">
        <f t="shared" si="7"/>
        <v>106901</v>
      </c>
      <c r="K23" s="26">
        <f t="shared" si="7"/>
        <v>0</v>
      </c>
      <c r="L23" s="26">
        <f t="shared" si="7"/>
        <v>0</v>
      </c>
      <c r="M23" s="26">
        <f t="shared" si="7"/>
        <v>1539289</v>
      </c>
      <c r="N23" s="38"/>
    </row>
    <row r="24" spans="1:14" s="14" customFormat="1" ht="27.75" customHeight="1">
      <c r="A24" s="17" t="s">
        <v>16</v>
      </c>
      <c r="B24" s="82" t="s">
        <v>109</v>
      </c>
      <c r="C24" s="34" t="s">
        <v>62</v>
      </c>
      <c r="D24" s="34" t="s">
        <v>64</v>
      </c>
      <c r="E24" s="29" t="s">
        <v>63</v>
      </c>
      <c r="F24" s="64" t="s">
        <v>9</v>
      </c>
      <c r="G24" s="64"/>
      <c r="H24" s="65">
        <v>280000</v>
      </c>
      <c r="I24" s="65">
        <v>106901</v>
      </c>
      <c r="J24" s="65">
        <v>106901</v>
      </c>
      <c r="K24" s="64" t="s">
        <v>9</v>
      </c>
      <c r="L24" s="64"/>
      <c r="M24" s="65">
        <v>173099</v>
      </c>
      <c r="N24" s="33" t="s">
        <v>65</v>
      </c>
    </row>
    <row r="25" spans="1:17" s="14" customFormat="1" ht="27.75" customHeight="1">
      <c r="A25" s="80" t="s">
        <v>16</v>
      </c>
      <c r="B25" s="83"/>
      <c r="C25" s="34" t="s">
        <v>162</v>
      </c>
      <c r="D25" s="34" t="s">
        <v>110</v>
      </c>
      <c r="E25" s="29" t="s">
        <v>111</v>
      </c>
      <c r="F25" s="64" t="s">
        <v>49</v>
      </c>
      <c r="G25" s="64"/>
      <c r="H25" s="65">
        <v>1312500</v>
      </c>
      <c r="I25" s="65"/>
      <c r="J25" s="65"/>
      <c r="K25" s="64" t="s">
        <v>49</v>
      </c>
      <c r="L25" s="64"/>
      <c r="M25" s="65">
        <v>1312500</v>
      </c>
      <c r="N25" s="33" t="s">
        <v>112</v>
      </c>
      <c r="P25" s="47" t="e">
        <f>SUM(H25,#REF!)</f>
        <v>#REF!</v>
      </c>
      <c r="Q25" s="47" t="e">
        <f>SUM(M25,#REF!)</f>
        <v>#REF!</v>
      </c>
    </row>
    <row r="26" spans="1:14" s="14" customFormat="1" ht="27.75" customHeight="1">
      <c r="A26" s="78" t="s">
        <v>16</v>
      </c>
      <c r="B26" s="71" t="s">
        <v>113</v>
      </c>
      <c r="C26" s="34" t="s">
        <v>50</v>
      </c>
      <c r="D26" s="34" t="s">
        <v>114</v>
      </c>
      <c r="E26" s="29" t="s">
        <v>115</v>
      </c>
      <c r="F26" s="64" t="s">
        <v>12</v>
      </c>
      <c r="G26" s="64"/>
      <c r="H26" s="65">
        <v>53690</v>
      </c>
      <c r="I26" s="65"/>
      <c r="J26" s="65"/>
      <c r="K26" s="64" t="s">
        <v>12</v>
      </c>
      <c r="L26" s="64"/>
      <c r="M26" s="65">
        <v>53690</v>
      </c>
      <c r="N26" s="33" t="s">
        <v>116</v>
      </c>
    </row>
    <row r="27" spans="1:14" s="13" customFormat="1" ht="27" customHeight="1" hidden="1">
      <c r="A27" s="51" t="s">
        <v>68</v>
      </c>
      <c r="B27" s="37"/>
      <c r="C27" s="37"/>
      <c r="D27" s="37"/>
      <c r="E27" s="55">
        <f>COUNTA(E28)</f>
        <v>1</v>
      </c>
      <c r="F27" s="25"/>
      <c r="G27" s="26"/>
      <c r="H27" s="26">
        <f aca="true" t="shared" si="8" ref="H27:M27">SUM(H28)</f>
        <v>3289402</v>
      </c>
      <c r="I27" s="26">
        <f t="shared" si="8"/>
        <v>2774326</v>
      </c>
      <c r="J27" s="26">
        <f t="shared" si="8"/>
        <v>1074898</v>
      </c>
      <c r="K27" s="26">
        <f t="shared" si="8"/>
        <v>0</v>
      </c>
      <c r="L27" s="26">
        <f t="shared" si="8"/>
        <v>0</v>
      </c>
      <c r="M27" s="26">
        <f t="shared" si="8"/>
        <v>2203462</v>
      </c>
      <c r="N27" s="38"/>
    </row>
    <row r="28" spans="1:17" s="14" customFormat="1" ht="27.75" customHeight="1">
      <c r="A28" s="20" t="s">
        <v>68</v>
      </c>
      <c r="B28" s="34" t="s">
        <v>13</v>
      </c>
      <c r="C28" s="34" t="s">
        <v>171</v>
      </c>
      <c r="D28" s="34" t="s">
        <v>13</v>
      </c>
      <c r="E28" s="29" t="s">
        <v>14</v>
      </c>
      <c r="F28" s="64" t="s">
        <v>7</v>
      </c>
      <c r="G28" s="64"/>
      <c r="H28" s="65">
        <v>3289402</v>
      </c>
      <c r="I28" s="65">
        <v>2774326</v>
      </c>
      <c r="J28" s="65">
        <v>1074898</v>
      </c>
      <c r="K28" s="64"/>
      <c r="L28" s="27"/>
      <c r="M28" s="65">
        <v>2203462</v>
      </c>
      <c r="N28" s="33" t="s">
        <v>8</v>
      </c>
      <c r="P28" s="47" t="e">
        <f>SUM(H28,#REF!,#REF!)</f>
        <v>#REF!</v>
      </c>
      <c r="Q28" s="47" t="e">
        <f>SUM(M28,#REF!,#REF!)</f>
        <v>#REF!</v>
      </c>
    </row>
    <row r="29" spans="1:14" s="13" customFormat="1" ht="27" customHeight="1" hidden="1">
      <c r="A29" s="51" t="s">
        <v>117</v>
      </c>
      <c r="B29" s="37"/>
      <c r="C29" s="37"/>
      <c r="D29" s="37"/>
      <c r="E29" s="55">
        <f>COUNTA(E30:E59)</f>
        <v>30</v>
      </c>
      <c r="F29" s="25"/>
      <c r="G29" s="26"/>
      <c r="H29" s="26">
        <f aca="true" t="shared" si="9" ref="H29:M29">SUM(H30:H59)</f>
        <v>21363377</v>
      </c>
      <c r="I29" s="26">
        <f t="shared" si="9"/>
        <v>18857042</v>
      </c>
      <c r="J29" s="26">
        <f t="shared" si="9"/>
        <v>15874108</v>
      </c>
      <c r="K29" s="26">
        <f t="shared" si="9"/>
        <v>0</v>
      </c>
      <c r="L29" s="26">
        <f t="shared" si="9"/>
        <v>0</v>
      </c>
      <c r="M29" s="26">
        <f t="shared" si="9"/>
        <v>5470223</v>
      </c>
      <c r="N29" s="38"/>
    </row>
    <row r="30" spans="1:16" s="14" customFormat="1" ht="27.75" customHeight="1">
      <c r="A30" s="17" t="s">
        <v>117</v>
      </c>
      <c r="B30" s="39" t="s">
        <v>31</v>
      </c>
      <c r="C30" s="39" t="s">
        <v>172</v>
      </c>
      <c r="D30" s="34" t="s">
        <v>119</v>
      </c>
      <c r="E30" s="29" t="s">
        <v>119</v>
      </c>
      <c r="F30" s="64" t="s">
        <v>7</v>
      </c>
      <c r="G30" s="64"/>
      <c r="H30" s="65">
        <v>4000000</v>
      </c>
      <c r="I30" s="65">
        <v>3338725</v>
      </c>
      <c r="J30" s="65">
        <v>3338725</v>
      </c>
      <c r="K30" s="64" t="s">
        <v>7</v>
      </c>
      <c r="L30" s="64"/>
      <c r="M30" s="65">
        <v>653319</v>
      </c>
      <c r="N30" s="33" t="s">
        <v>95</v>
      </c>
      <c r="P30" s="47" t="e">
        <f>SUM(M30,#REF!)</f>
        <v>#REF!</v>
      </c>
    </row>
    <row r="31" spans="1:17" s="14" customFormat="1" ht="27.75" customHeight="1">
      <c r="A31" s="80" t="s">
        <v>117</v>
      </c>
      <c r="B31" s="72" t="s">
        <v>31</v>
      </c>
      <c r="C31" s="72" t="s">
        <v>118</v>
      </c>
      <c r="D31" s="34" t="s">
        <v>120</v>
      </c>
      <c r="E31" s="34" t="s">
        <v>120</v>
      </c>
      <c r="F31" s="64" t="s">
        <v>7</v>
      </c>
      <c r="G31" s="64"/>
      <c r="H31" s="65">
        <v>600000</v>
      </c>
      <c r="I31" s="65">
        <v>161349</v>
      </c>
      <c r="J31" s="65">
        <v>161349</v>
      </c>
      <c r="K31" s="64" t="s">
        <v>7</v>
      </c>
      <c r="L31" s="64"/>
      <c r="M31" s="65">
        <v>437655</v>
      </c>
      <c r="N31" s="33" t="s">
        <v>95</v>
      </c>
      <c r="P31" s="47" t="e">
        <f>SUM(H31,#REF!)</f>
        <v>#REF!</v>
      </c>
      <c r="Q31" s="47" t="e">
        <f>SUM(M31,#REF!)</f>
        <v>#REF!</v>
      </c>
    </row>
    <row r="32" spans="1:17" s="14" customFormat="1" ht="27.75" customHeight="1">
      <c r="A32" s="80" t="s">
        <v>117</v>
      </c>
      <c r="B32" s="72" t="s">
        <v>31</v>
      </c>
      <c r="C32" s="72" t="s">
        <v>57</v>
      </c>
      <c r="D32" s="34" t="s">
        <v>121</v>
      </c>
      <c r="E32" s="34" t="s">
        <v>121</v>
      </c>
      <c r="F32" s="64" t="s">
        <v>7</v>
      </c>
      <c r="G32" s="64"/>
      <c r="H32" s="65">
        <v>1800000</v>
      </c>
      <c r="I32" s="65">
        <v>1045177</v>
      </c>
      <c r="J32" s="65">
        <v>946933</v>
      </c>
      <c r="K32" s="64" t="s">
        <v>7</v>
      </c>
      <c r="L32" s="64"/>
      <c r="M32" s="65">
        <v>849131</v>
      </c>
      <c r="N32" s="33" t="s">
        <v>95</v>
      </c>
      <c r="P32" s="47" t="e">
        <f>SUM(H32,#REF!)</f>
        <v>#REF!</v>
      </c>
      <c r="Q32" s="47" t="e">
        <f>SUM(M32,#REF!)</f>
        <v>#REF!</v>
      </c>
    </row>
    <row r="33" spans="1:14" s="14" customFormat="1" ht="27.75" customHeight="1">
      <c r="A33" s="80" t="s">
        <v>117</v>
      </c>
      <c r="B33" s="72" t="s">
        <v>31</v>
      </c>
      <c r="C33" s="72" t="s">
        <v>118</v>
      </c>
      <c r="D33" s="34" t="s">
        <v>122</v>
      </c>
      <c r="E33" s="34" t="s">
        <v>122</v>
      </c>
      <c r="F33" s="64" t="s">
        <v>7</v>
      </c>
      <c r="G33" s="64"/>
      <c r="H33" s="65">
        <v>282948</v>
      </c>
      <c r="I33" s="65">
        <v>277390</v>
      </c>
      <c r="J33" s="65">
        <v>217509</v>
      </c>
      <c r="K33" s="64" t="s">
        <v>7</v>
      </c>
      <c r="L33" s="64"/>
      <c r="M33" s="65">
        <v>65439</v>
      </c>
      <c r="N33" s="33" t="s">
        <v>95</v>
      </c>
    </row>
    <row r="34" spans="1:14" s="14" customFormat="1" ht="27.75" customHeight="1">
      <c r="A34" s="80" t="s">
        <v>117</v>
      </c>
      <c r="B34" s="72" t="s">
        <v>31</v>
      </c>
      <c r="C34" s="72" t="s">
        <v>118</v>
      </c>
      <c r="D34" s="34" t="s">
        <v>163</v>
      </c>
      <c r="E34" s="29" t="s">
        <v>123</v>
      </c>
      <c r="F34" s="64" t="s">
        <v>7</v>
      </c>
      <c r="G34" s="64"/>
      <c r="H34" s="65">
        <v>785023</v>
      </c>
      <c r="I34" s="65">
        <v>773783</v>
      </c>
      <c r="J34" s="65">
        <v>336614</v>
      </c>
      <c r="K34" s="64" t="s">
        <v>7</v>
      </c>
      <c r="L34" s="64"/>
      <c r="M34" s="65">
        <v>448409</v>
      </c>
      <c r="N34" s="33" t="s">
        <v>8</v>
      </c>
    </row>
    <row r="35" spans="1:14" s="14" customFormat="1" ht="27.75" customHeight="1">
      <c r="A35" s="80" t="s">
        <v>117</v>
      </c>
      <c r="B35" s="72" t="s">
        <v>31</v>
      </c>
      <c r="C35" s="71" t="s">
        <v>118</v>
      </c>
      <c r="D35" s="34" t="s">
        <v>124</v>
      </c>
      <c r="E35" s="29" t="s">
        <v>164</v>
      </c>
      <c r="F35" s="64" t="s">
        <v>7</v>
      </c>
      <c r="G35" s="64"/>
      <c r="H35" s="65">
        <v>2300000</v>
      </c>
      <c r="I35" s="65">
        <v>2272165</v>
      </c>
      <c r="J35" s="65">
        <v>2186585</v>
      </c>
      <c r="K35" s="64" t="s">
        <v>7</v>
      </c>
      <c r="L35" s="27"/>
      <c r="M35" s="65">
        <v>113306</v>
      </c>
      <c r="N35" s="33" t="s">
        <v>95</v>
      </c>
    </row>
    <row r="36" spans="1:14" s="14" customFormat="1" ht="27.75" customHeight="1">
      <c r="A36" s="80" t="s">
        <v>117</v>
      </c>
      <c r="B36" s="72" t="s">
        <v>31</v>
      </c>
      <c r="C36" s="39" t="s">
        <v>165</v>
      </c>
      <c r="D36" s="34" t="s">
        <v>35</v>
      </c>
      <c r="E36" s="29" t="s">
        <v>125</v>
      </c>
      <c r="F36" s="64" t="s">
        <v>7</v>
      </c>
      <c r="G36" s="64"/>
      <c r="H36" s="65">
        <v>360000</v>
      </c>
      <c r="I36" s="65">
        <v>336588</v>
      </c>
      <c r="J36" s="65">
        <v>106588</v>
      </c>
      <c r="K36" s="64" t="s">
        <v>7</v>
      </c>
      <c r="L36" s="64"/>
      <c r="M36" s="65">
        <v>253412</v>
      </c>
      <c r="N36" s="33" t="s">
        <v>8</v>
      </c>
    </row>
    <row r="37" spans="1:14" s="14" customFormat="1" ht="27.75" customHeight="1">
      <c r="A37" s="80" t="s">
        <v>117</v>
      </c>
      <c r="B37" s="72" t="s">
        <v>31</v>
      </c>
      <c r="C37" s="71" t="s">
        <v>35</v>
      </c>
      <c r="D37" s="34" t="s">
        <v>36</v>
      </c>
      <c r="E37" s="29" t="s">
        <v>36</v>
      </c>
      <c r="F37" s="64" t="s">
        <v>7</v>
      </c>
      <c r="G37" s="64"/>
      <c r="H37" s="65">
        <v>650000</v>
      </c>
      <c r="I37" s="65">
        <v>632095</v>
      </c>
      <c r="J37" s="65">
        <v>616095</v>
      </c>
      <c r="K37" s="64" t="s">
        <v>7</v>
      </c>
      <c r="L37" s="27"/>
      <c r="M37" s="65">
        <v>31064</v>
      </c>
      <c r="N37" s="33" t="s">
        <v>8</v>
      </c>
    </row>
    <row r="38" spans="1:17" s="14" customFormat="1" ht="27.75" customHeight="1">
      <c r="A38" s="80" t="s">
        <v>117</v>
      </c>
      <c r="B38" s="72" t="s">
        <v>31</v>
      </c>
      <c r="C38" s="39" t="s">
        <v>166</v>
      </c>
      <c r="D38" s="34" t="s">
        <v>179</v>
      </c>
      <c r="E38" s="34" t="s">
        <v>179</v>
      </c>
      <c r="F38" s="64" t="s">
        <v>7</v>
      </c>
      <c r="G38" s="64"/>
      <c r="H38" s="65">
        <v>150000</v>
      </c>
      <c r="I38" s="65">
        <v>148048</v>
      </c>
      <c r="J38" s="65">
        <v>48659</v>
      </c>
      <c r="K38" s="64" t="s">
        <v>7</v>
      </c>
      <c r="L38" s="64"/>
      <c r="M38" s="65">
        <v>100641</v>
      </c>
      <c r="N38" s="33" t="s">
        <v>8</v>
      </c>
      <c r="P38" s="47" t="e">
        <f>SUM(H38,#REF!)</f>
        <v>#REF!</v>
      </c>
      <c r="Q38" s="47" t="e">
        <f>SUM(M38,#REF!)</f>
        <v>#REF!</v>
      </c>
    </row>
    <row r="39" spans="1:14" s="14" customFormat="1" ht="27.75" customHeight="1">
      <c r="A39" s="80" t="s">
        <v>117</v>
      </c>
      <c r="B39" s="72" t="s">
        <v>31</v>
      </c>
      <c r="C39" s="72" t="s">
        <v>126</v>
      </c>
      <c r="D39" s="34" t="s">
        <v>127</v>
      </c>
      <c r="E39" s="34" t="s">
        <v>180</v>
      </c>
      <c r="F39" s="64" t="s">
        <v>7</v>
      </c>
      <c r="G39" s="64"/>
      <c r="H39" s="65">
        <v>1100000</v>
      </c>
      <c r="I39" s="65">
        <v>1000966</v>
      </c>
      <c r="J39" s="65">
        <v>905394</v>
      </c>
      <c r="K39" s="64" t="s">
        <v>7</v>
      </c>
      <c r="L39" s="64"/>
      <c r="M39" s="65">
        <v>194606</v>
      </c>
      <c r="N39" s="33" t="s">
        <v>95</v>
      </c>
    </row>
    <row r="40" spans="1:14" s="14" customFormat="1" ht="27.75" customHeight="1">
      <c r="A40" s="80" t="s">
        <v>117</v>
      </c>
      <c r="B40" s="72" t="s">
        <v>31</v>
      </c>
      <c r="C40" s="72" t="s">
        <v>126</v>
      </c>
      <c r="D40" s="34" t="s">
        <v>128</v>
      </c>
      <c r="E40" s="34" t="s">
        <v>59</v>
      </c>
      <c r="F40" s="64" t="s">
        <v>7</v>
      </c>
      <c r="G40" s="64"/>
      <c r="H40" s="65">
        <v>428500</v>
      </c>
      <c r="I40" s="65">
        <v>410194</v>
      </c>
      <c r="J40" s="65">
        <v>299799</v>
      </c>
      <c r="K40" s="64" t="s">
        <v>7</v>
      </c>
      <c r="L40" s="64"/>
      <c r="M40" s="65">
        <v>128701</v>
      </c>
      <c r="N40" s="33" t="s">
        <v>95</v>
      </c>
    </row>
    <row r="41" spans="1:14" s="14" customFormat="1" ht="27.75" customHeight="1">
      <c r="A41" s="80" t="s">
        <v>117</v>
      </c>
      <c r="B41" s="72" t="s">
        <v>31</v>
      </c>
      <c r="C41" s="72" t="s">
        <v>126</v>
      </c>
      <c r="D41" s="34" t="s">
        <v>129</v>
      </c>
      <c r="E41" s="34" t="s">
        <v>181</v>
      </c>
      <c r="F41" s="64" t="s">
        <v>7</v>
      </c>
      <c r="G41" s="64"/>
      <c r="H41" s="65">
        <v>526400</v>
      </c>
      <c r="I41" s="65">
        <v>504973</v>
      </c>
      <c r="J41" s="65">
        <v>443532</v>
      </c>
      <c r="K41" s="64" t="s">
        <v>7</v>
      </c>
      <c r="L41" s="64"/>
      <c r="M41" s="65">
        <v>82868</v>
      </c>
      <c r="N41" s="33" t="s">
        <v>95</v>
      </c>
    </row>
    <row r="42" spans="1:14" s="14" customFormat="1" ht="27.75" customHeight="1">
      <c r="A42" s="31" t="s">
        <v>117</v>
      </c>
      <c r="B42" s="32" t="s">
        <v>31</v>
      </c>
      <c r="C42" s="32" t="s">
        <v>126</v>
      </c>
      <c r="D42" s="44" t="s">
        <v>130</v>
      </c>
      <c r="E42" s="44" t="s">
        <v>130</v>
      </c>
      <c r="F42" s="69" t="s">
        <v>7</v>
      </c>
      <c r="G42" s="69"/>
      <c r="H42" s="70">
        <v>471177</v>
      </c>
      <c r="I42" s="70">
        <v>471177</v>
      </c>
      <c r="J42" s="70">
        <v>395287</v>
      </c>
      <c r="K42" s="69" t="s">
        <v>7</v>
      </c>
      <c r="L42" s="69"/>
      <c r="M42" s="70">
        <v>75890</v>
      </c>
      <c r="N42" s="36" t="s">
        <v>95</v>
      </c>
    </row>
    <row r="43" spans="1:14" s="14" customFormat="1" ht="27" customHeight="1">
      <c r="A43" s="28" t="s">
        <v>117</v>
      </c>
      <c r="B43" s="42" t="s">
        <v>31</v>
      </c>
      <c r="C43" s="45" t="s">
        <v>126</v>
      </c>
      <c r="D43" s="45" t="s">
        <v>32</v>
      </c>
      <c r="E43" s="45" t="s">
        <v>32</v>
      </c>
      <c r="F43" s="74" t="s">
        <v>7</v>
      </c>
      <c r="G43" s="74"/>
      <c r="H43" s="75">
        <v>318402</v>
      </c>
      <c r="I43" s="75">
        <v>305263</v>
      </c>
      <c r="J43" s="75">
        <v>93929</v>
      </c>
      <c r="K43" s="74" t="s">
        <v>7</v>
      </c>
      <c r="L43" s="74"/>
      <c r="M43" s="75">
        <v>224473</v>
      </c>
      <c r="N43" s="43" t="s">
        <v>8</v>
      </c>
    </row>
    <row r="44" spans="1:17" s="14" customFormat="1" ht="27" customHeight="1">
      <c r="A44" s="80" t="s">
        <v>117</v>
      </c>
      <c r="B44" s="72" t="s">
        <v>31</v>
      </c>
      <c r="C44" s="39" t="s">
        <v>173</v>
      </c>
      <c r="D44" s="34" t="s">
        <v>182</v>
      </c>
      <c r="E44" s="29" t="s">
        <v>182</v>
      </c>
      <c r="F44" s="64" t="s">
        <v>7</v>
      </c>
      <c r="G44" s="64"/>
      <c r="H44" s="65">
        <v>1000000</v>
      </c>
      <c r="I44" s="65">
        <v>940747</v>
      </c>
      <c r="J44" s="65">
        <v>745282</v>
      </c>
      <c r="K44" s="64" t="s">
        <v>7</v>
      </c>
      <c r="L44" s="64"/>
      <c r="M44" s="65">
        <v>252210</v>
      </c>
      <c r="N44" s="33" t="s">
        <v>8</v>
      </c>
      <c r="P44" s="47" t="e">
        <f>SUM(H44,#REF!)</f>
        <v>#REF!</v>
      </c>
      <c r="Q44" s="47" t="e">
        <f>SUM(M44,#REF!)</f>
        <v>#REF!</v>
      </c>
    </row>
    <row r="45" spans="1:17" s="14" customFormat="1" ht="27" customHeight="1">
      <c r="A45" s="80" t="s">
        <v>117</v>
      </c>
      <c r="B45" s="72" t="s">
        <v>31</v>
      </c>
      <c r="C45" s="72" t="s">
        <v>131</v>
      </c>
      <c r="D45" s="34" t="s">
        <v>132</v>
      </c>
      <c r="E45" s="29" t="s">
        <v>58</v>
      </c>
      <c r="F45" s="64" t="s">
        <v>7</v>
      </c>
      <c r="G45" s="64"/>
      <c r="H45" s="65">
        <v>200000</v>
      </c>
      <c r="I45" s="65">
        <v>198208</v>
      </c>
      <c r="J45" s="65">
        <v>185392</v>
      </c>
      <c r="K45" s="64" t="s">
        <v>7</v>
      </c>
      <c r="L45" s="64"/>
      <c r="M45" s="65">
        <v>14608</v>
      </c>
      <c r="N45" s="33" t="s">
        <v>95</v>
      </c>
      <c r="P45" s="47" t="e">
        <f>SUM(H45,#REF!)</f>
        <v>#REF!</v>
      </c>
      <c r="Q45" s="47" t="e">
        <f>SUM(M45,#REF!)</f>
        <v>#REF!</v>
      </c>
    </row>
    <row r="46" spans="1:14" s="14" customFormat="1" ht="27" customHeight="1">
      <c r="A46" s="80" t="s">
        <v>117</v>
      </c>
      <c r="B46" s="72" t="s">
        <v>31</v>
      </c>
      <c r="C46" s="72" t="s">
        <v>131</v>
      </c>
      <c r="D46" s="34" t="s">
        <v>183</v>
      </c>
      <c r="E46" s="34" t="s">
        <v>183</v>
      </c>
      <c r="F46" s="64" t="s">
        <v>7</v>
      </c>
      <c r="G46" s="64"/>
      <c r="H46" s="65">
        <v>1300000</v>
      </c>
      <c r="I46" s="65">
        <v>1282627</v>
      </c>
      <c r="J46" s="65">
        <v>1038237</v>
      </c>
      <c r="K46" s="64" t="s">
        <v>7</v>
      </c>
      <c r="L46" s="64"/>
      <c r="M46" s="65">
        <v>261763</v>
      </c>
      <c r="N46" s="33" t="s">
        <v>8</v>
      </c>
    </row>
    <row r="47" spans="1:14" s="14" customFormat="1" ht="27" customHeight="1">
      <c r="A47" s="80" t="s">
        <v>117</v>
      </c>
      <c r="B47" s="72" t="s">
        <v>31</v>
      </c>
      <c r="C47" s="72" t="s">
        <v>131</v>
      </c>
      <c r="D47" s="34" t="s">
        <v>133</v>
      </c>
      <c r="E47" s="34" t="s">
        <v>133</v>
      </c>
      <c r="F47" s="64" t="s">
        <v>7</v>
      </c>
      <c r="G47" s="64"/>
      <c r="H47" s="65">
        <v>333108</v>
      </c>
      <c r="I47" s="65">
        <v>294777</v>
      </c>
      <c r="J47" s="65">
        <v>226531</v>
      </c>
      <c r="K47" s="64" t="s">
        <v>7</v>
      </c>
      <c r="L47" s="64"/>
      <c r="M47" s="65">
        <v>106577</v>
      </c>
      <c r="N47" s="33" t="s">
        <v>8</v>
      </c>
    </row>
    <row r="48" spans="1:14" s="14" customFormat="1" ht="27" customHeight="1">
      <c r="A48" s="80" t="s">
        <v>117</v>
      </c>
      <c r="B48" s="72" t="s">
        <v>31</v>
      </c>
      <c r="C48" s="72" t="s">
        <v>131</v>
      </c>
      <c r="D48" s="34" t="s">
        <v>184</v>
      </c>
      <c r="E48" s="34" t="s">
        <v>184</v>
      </c>
      <c r="F48" s="64" t="s">
        <v>7</v>
      </c>
      <c r="G48" s="64"/>
      <c r="H48" s="65">
        <v>280300</v>
      </c>
      <c r="I48" s="65">
        <v>280300</v>
      </c>
      <c r="J48" s="65">
        <v>272354</v>
      </c>
      <c r="K48" s="64" t="s">
        <v>7</v>
      </c>
      <c r="L48" s="64"/>
      <c r="M48" s="65">
        <v>7946</v>
      </c>
      <c r="N48" s="33" t="s">
        <v>95</v>
      </c>
    </row>
    <row r="49" spans="1:14" s="14" customFormat="1" ht="27" customHeight="1">
      <c r="A49" s="80" t="s">
        <v>117</v>
      </c>
      <c r="B49" s="72" t="s">
        <v>31</v>
      </c>
      <c r="C49" s="72" t="s">
        <v>131</v>
      </c>
      <c r="D49" s="34" t="s">
        <v>134</v>
      </c>
      <c r="E49" s="34" t="s">
        <v>134</v>
      </c>
      <c r="F49" s="64" t="s">
        <v>7</v>
      </c>
      <c r="G49" s="64"/>
      <c r="H49" s="65">
        <v>160830</v>
      </c>
      <c r="I49" s="65">
        <v>160830</v>
      </c>
      <c r="J49" s="65">
        <v>155673</v>
      </c>
      <c r="K49" s="64" t="s">
        <v>7</v>
      </c>
      <c r="L49" s="64"/>
      <c r="M49" s="65">
        <v>5157</v>
      </c>
      <c r="N49" s="33" t="s">
        <v>95</v>
      </c>
    </row>
    <row r="50" spans="1:14" s="14" customFormat="1" ht="27" customHeight="1">
      <c r="A50" s="80" t="s">
        <v>117</v>
      </c>
      <c r="B50" s="72" t="s">
        <v>31</v>
      </c>
      <c r="C50" s="72" t="s">
        <v>131</v>
      </c>
      <c r="D50" s="34" t="s">
        <v>135</v>
      </c>
      <c r="E50" s="34" t="s">
        <v>135</v>
      </c>
      <c r="F50" s="64" t="s">
        <v>7</v>
      </c>
      <c r="G50" s="64"/>
      <c r="H50" s="65">
        <v>191280</v>
      </c>
      <c r="I50" s="65">
        <v>181030</v>
      </c>
      <c r="J50" s="65">
        <v>180050</v>
      </c>
      <c r="K50" s="64" t="s">
        <v>7</v>
      </c>
      <c r="L50" s="64"/>
      <c r="M50" s="65">
        <v>11230</v>
      </c>
      <c r="N50" s="33" t="s">
        <v>95</v>
      </c>
    </row>
    <row r="51" spans="1:14" s="14" customFormat="1" ht="27" customHeight="1">
      <c r="A51" s="80" t="s">
        <v>117</v>
      </c>
      <c r="B51" s="72" t="s">
        <v>31</v>
      </c>
      <c r="C51" s="72" t="s">
        <v>131</v>
      </c>
      <c r="D51" s="34" t="s">
        <v>136</v>
      </c>
      <c r="E51" s="34" t="s">
        <v>136</v>
      </c>
      <c r="F51" s="64" t="s">
        <v>7</v>
      </c>
      <c r="G51" s="64"/>
      <c r="H51" s="65">
        <v>527000</v>
      </c>
      <c r="I51" s="65">
        <v>518291</v>
      </c>
      <c r="J51" s="65">
        <v>353180</v>
      </c>
      <c r="K51" s="64" t="s">
        <v>7</v>
      </c>
      <c r="L51" s="64"/>
      <c r="M51" s="65">
        <v>173820</v>
      </c>
      <c r="N51" s="33" t="s">
        <v>95</v>
      </c>
    </row>
    <row r="52" spans="1:14" s="14" customFormat="1" ht="27" customHeight="1">
      <c r="A52" s="80" t="s">
        <v>117</v>
      </c>
      <c r="B52" s="72" t="s">
        <v>31</v>
      </c>
      <c r="C52" s="72" t="s">
        <v>131</v>
      </c>
      <c r="D52" s="34" t="s">
        <v>137</v>
      </c>
      <c r="E52" s="34" t="s">
        <v>137</v>
      </c>
      <c r="F52" s="64" t="s">
        <v>7</v>
      </c>
      <c r="G52" s="64"/>
      <c r="H52" s="65">
        <v>598560</v>
      </c>
      <c r="I52" s="65">
        <v>459678</v>
      </c>
      <c r="J52" s="65">
        <v>324906</v>
      </c>
      <c r="K52" s="64" t="s">
        <v>7</v>
      </c>
      <c r="L52" s="64"/>
      <c r="M52" s="65">
        <v>273654</v>
      </c>
      <c r="N52" s="33" t="s">
        <v>95</v>
      </c>
    </row>
    <row r="53" spans="1:14" s="14" customFormat="1" ht="27" customHeight="1">
      <c r="A53" s="80" t="s">
        <v>117</v>
      </c>
      <c r="B53" s="72" t="s">
        <v>31</v>
      </c>
      <c r="C53" s="72" t="s">
        <v>131</v>
      </c>
      <c r="D53" s="34" t="s">
        <v>138</v>
      </c>
      <c r="E53" s="34" t="s">
        <v>138</v>
      </c>
      <c r="F53" s="64" t="s">
        <v>7</v>
      </c>
      <c r="G53" s="64"/>
      <c r="H53" s="65">
        <v>695590</v>
      </c>
      <c r="I53" s="65">
        <v>654921</v>
      </c>
      <c r="J53" s="65">
        <v>623060</v>
      </c>
      <c r="K53" s="64" t="s">
        <v>7</v>
      </c>
      <c r="L53" s="64"/>
      <c r="M53" s="65">
        <v>72530</v>
      </c>
      <c r="N53" s="33" t="s">
        <v>95</v>
      </c>
    </row>
    <row r="54" spans="1:14" s="14" customFormat="1" ht="27" customHeight="1">
      <c r="A54" s="80" t="s">
        <v>117</v>
      </c>
      <c r="B54" s="72" t="s">
        <v>31</v>
      </c>
      <c r="C54" s="72" t="s">
        <v>131</v>
      </c>
      <c r="D54" s="34" t="s">
        <v>185</v>
      </c>
      <c r="E54" s="34" t="s">
        <v>185</v>
      </c>
      <c r="F54" s="64" t="s">
        <v>7</v>
      </c>
      <c r="G54" s="64"/>
      <c r="H54" s="65">
        <v>483145</v>
      </c>
      <c r="I54" s="65">
        <v>483145</v>
      </c>
      <c r="J54" s="65">
        <v>470430</v>
      </c>
      <c r="K54" s="64" t="s">
        <v>7</v>
      </c>
      <c r="L54" s="64"/>
      <c r="M54" s="65">
        <v>12715</v>
      </c>
      <c r="N54" s="33" t="s">
        <v>95</v>
      </c>
    </row>
    <row r="55" spans="1:14" s="14" customFormat="1" ht="27" customHeight="1">
      <c r="A55" s="80" t="s">
        <v>117</v>
      </c>
      <c r="B55" s="72" t="s">
        <v>31</v>
      </c>
      <c r="C55" s="72" t="s">
        <v>131</v>
      </c>
      <c r="D55" s="34" t="s">
        <v>186</v>
      </c>
      <c r="E55" s="34" t="s">
        <v>186</v>
      </c>
      <c r="F55" s="64" t="s">
        <v>7</v>
      </c>
      <c r="G55" s="64"/>
      <c r="H55" s="65">
        <v>480377</v>
      </c>
      <c r="I55" s="65">
        <v>456240</v>
      </c>
      <c r="J55" s="65">
        <v>375289</v>
      </c>
      <c r="K55" s="64" t="s">
        <v>7</v>
      </c>
      <c r="L55" s="64"/>
      <c r="M55" s="65">
        <v>105088</v>
      </c>
      <c r="N55" s="33" t="s">
        <v>95</v>
      </c>
    </row>
    <row r="56" spans="1:14" s="14" customFormat="1" ht="27" customHeight="1">
      <c r="A56" s="80" t="s">
        <v>117</v>
      </c>
      <c r="B56" s="72" t="s">
        <v>31</v>
      </c>
      <c r="C56" s="72" t="s">
        <v>131</v>
      </c>
      <c r="D56" s="34" t="s">
        <v>187</v>
      </c>
      <c r="E56" s="34" t="s">
        <v>187</v>
      </c>
      <c r="F56" s="64" t="s">
        <v>7</v>
      </c>
      <c r="G56" s="64"/>
      <c r="H56" s="65">
        <v>478527</v>
      </c>
      <c r="I56" s="65">
        <v>478527</v>
      </c>
      <c r="J56" s="65">
        <v>307500</v>
      </c>
      <c r="K56" s="64" t="s">
        <v>7</v>
      </c>
      <c r="L56" s="64"/>
      <c r="M56" s="65">
        <v>171027</v>
      </c>
      <c r="N56" s="33" t="s">
        <v>95</v>
      </c>
    </row>
    <row r="57" spans="1:14" s="14" customFormat="1" ht="27" customHeight="1">
      <c r="A57" s="80" t="s">
        <v>117</v>
      </c>
      <c r="B57" s="72" t="s">
        <v>31</v>
      </c>
      <c r="C57" s="72" t="s">
        <v>131</v>
      </c>
      <c r="D57" s="34" t="s">
        <v>188</v>
      </c>
      <c r="E57" s="34" t="s">
        <v>188</v>
      </c>
      <c r="F57" s="64" t="s">
        <v>7</v>
      </c>
      <c r="G57" s="64"/>
      <c r="H57" s="65">
        <v>167250</v>
      </c>
      <c r="I57" s="65">
        <v>167250</v>
      </c>
      <c r="J57" s="65">
        <v>154439</v>
      </c>
      <c r="K57" s="64" t="s">
        <v>7</v>
      </c>
      <c r="L57" s="64"/>
      <c r="M57" s="65">
        <v>12811</v>
      </c>
      <c r="N57" s="33" t="s">
        <v>95</v>
      </c>
    </row>
    <row r="58" spans="1:14" s="14" customFormat="1" ht="27" customHeight="1">
      <c r="A58" s="80" t="s">
        <v>117</v>
      </c>
      <c r="B58" s="72" t="s">
        <v>31</v>
      </c>
      <c r="C58" s="72" t="s">
        <v>131</v>
      </c>
      <c r="D58" s="34" t="s">
        <v>60</v>
      </c>
      <c r="E58" s="34" t="s">
        <v>60</v>
      </c>
      <c r="F58" s="64" t="s">
        <v>7</v>
      </c>
      <c r="G58" s="64"/>
      <c r="H58" s="65">
        <v>546400</v>
      </c>
      <c r="I58" s="65">
        <v>488644</v>
      </c>
      <c r="J58" s="65">
        <v>298395</v>
      </c>
      <c r="K58" s="64" t="s">
        <v>7</v>
      </c>
      <c r="L58" s="64"/>
      <c r="M58" s="65">
        <v>248005</v>
      </c>
      <c r="N58" s="33" t="s">
        <v>95</v>
      </c>
    </row>
    <row r="59" spans="1:14" s="14" customFormat="1" ht="27" customHeight="1">
      <c r="A59" s="78" t="s">
        <v>117</v>
      </c>
      <c r="B59" s="71" t="s">
        <v>31</v>
      </c>
      <c r="C59" s="71" t="s">
        <v>131</v>
      </c>
      <c r="D59" s="34" t="s">
        <v>34</v>
      </c>
      <c r="E59" s="34" t="s">
        <v>34</v>
      </c>
      <c r="F59" s="64" t="s">
        <v>7</v>
      </c>
      <c r="G59" s="64"/>
      <c r="H59" s="65">
        <v>148560</v>
      </c>
      <c r="I59" s="65">
        <v>133934</v>
      </c>
      <c r="J59" s="65">
        <v>66392</v>
      </c>
      <c r="K59" s="64" t="s">
        <v>7</v>
      </c>
      <c r="L59" s="64"/>
      <c r="M59" s="65">
        <v>82168</v>
      </c>
      <c r="N59" s="33" t="s">
        <v>95</v>
      </c>
    </row>
    <row r="60" spans="1:14" s="13" customFormat="1" ht="27" customHeight="1" hidden="1">
      <c r="A60" s="51" t="s">
        <v>139</v>
      </c>
      <c r="B60" s="37"/>
      <c r="C60" s="37"/>
      <c r="D60" s="46"/>
      <c r="E60" s="55">
        <f>COUNTA(E61)</f>
        <v>1</v>
      </c>
      <c r="F60" s="25"/>
      <c r="G60" s="26"/>
      <c r="H60" s="26">
        <f aca="true" t="shared" si="10" ref="H60:M60">SUM(H61:H61)</f>
        <v>327571</v>
      </c>
      <c r="I60" s="26">
        <f t="shared" si="10"/>
        <v>287513</v>
      </c>
      <c r="J60" s="26">
        <f t="shared" si="10"/>
        <v>287513</v>
      </c>
      <c r="K60" s="26">
        <f t="shared" si="10"/>
        <v>0</v>
      </c>
      <c r="L60" s="26">
        <f t="shared" si="10"/>
        <v>0</v>
      </c>
      <c r="M60" s="26">
        <f t="shared" si="10"/>
        <v>40058</v>
      </c>
      <c r="N60" s="38"/>
    </row>
    <row r="61" spans="1:14" s="14" customFormat="1" ht="27" customHeight="1">
      <c r="A61" s="19" t="s">
        <v>139</v>
      </c>
      <c r="B61" s="34" t="s">
        <v>18</v>
      </c>
      <c r="C61" s="34" t="s">
        <v>19</v>
      </c>
      <c r="D61" s="34" t="s">
        <v>51</v>
      </c>
      <c r="E61" s="29" t="s">
        <v>51</v>
      </c>
      <c r="F61" s="64" t="s">
        <v>52</v>
      </c>
      <c r="G61" s="64"/>
      <c r="H61" s="65">
        <v>327571</v>
      </c>
      <c r="I61" s="65">
        <v>287513</v>
      </c>
      <c r="J61" s="65">
        <v>287513</v>
      </c>
      <c r="K61" s="64" t="s">
        <v>52</v>
      </c>
      <c r="L61" s="64"/>
      <c r="M61" s="65">
        <v>40058</v>
      </c>
      <c r="N61" s="33" t="s">
        <v>140</v>
      </c>
    </row>
    <row r="62" spans="1:14" s="13" customFormat="1" ht="27" customHeight="1" hidden="1">
      <c r="A62" s="51" t="s">
        <v>141</v>
      </c>
      <c r="B62" s="37"/>
      <c r="C62" s="37"/>
      <c r="D62" s="46"/>
      <c r="E62" s="55">
        <f>COUNTA(E63:E65)</f>
        <v>3</v>
      </c>
      <c r="F62" s="25"/>
      <c r="G62" s="26"/>
      <c r="H62" s="26">
        <f aca="true" t="shared" si="11" ref="H62:M62">SUM(H63:H65)</f>
        <v>2071252</v>
      </c>
      <c r="I62" s="26">
        <f t="shared" si="11"/>
        <v>1992643</v>
      </c>
      <c r="J62" s="26">
        <f t="shared" si="11"/>
        <v>1996481</v>
      </c>
      <c r="K62" s="26">
        <f t="shared" si="11"/>
        <v>0</v>
      </c>
      <c r="L62" s="26">
        <f t="shared" si="11"/>
        <v>0</v>
      </c>
      <c r="M62" s="26">
        <f t="shared" si="11"/>
        <v>74771</v>
      </c>
      <c r="N62" s="38"/>
    </row>
    <row r="63" spans="1:14" s="14" customFormat="1" ht="27" customHeight="1">
      <c r="A63" s="16" t="s">
        <v>141</v>
      </c>
      <c r="B63" s="39" t="s">
        <v>20</v>
      </c>
      <c r="C63" s="39" t="s">
        <v>33</v>
      </c>
      <c r="D63" s="34" t="s">
        <v>142</v>
      </c>
      <c r="E63" s="29" t="s">
        <v>143</v>
      </c>
      <c r="F63" s="64" t="s">
        <v>7</v>
      </c>
      <c r="G63" s="64"/>
      <c r="H63" s="65">
        <v>99100</v>
      </c>
      <c r="I63" s="65">
        <v>96016</v>
      </c>
      <c r="J63" s="65">
        <v>84246</v>
      </c>
      <c r="K63" s="64" t="s">
        <v>7</v>
      </c>
      <c r="L63" s="27"/>
      <c r="M63" s="65">
        <v>14854</v>
      </c>
      <c r="N63" s="33" t="s">
        <v>95</v>
      </c>
    </row>
    <row r="64" spans="1:14" s="14" customFormat="1" ht="27" customHeight="1">
      <c r="A64" s="81" t="s">
        <v>141</v>
      </c>
      <c r="B64" s="72" t="s">
        <v>20</v>
      </c>
      <c r="C64" s="71" t="s">
        <v>33</v>
      </c>
      <c r="D64" s="34" t="s">
        <v>144</v>
      </c>
      <c r="E64" s="29" t="s">
        <v>145</v>
      </c>
      <c r="F64" s="64" t="s">
        <v>7</v>
      </c>
      <c r="G64" s="64"/>
      <c r="H64" s="65">
        <v>198560</v>
      </c>
      <c r="I64" s="65">
        <v>184468</v>
      </c>
      <c r="J64" s="65">
        <v>163268</v>
      </c>
      <c r="K64" s="64" t="s">
        <v>7</v>
      </c>
      <c r="L64" s="27"/>
      <c r="M64" s="65">
        <v>35292</v>
      </c>
      <c r="N64" s="33" t="s">
        <v>95</v>
      </c>
    </row>
    <row r="65" spans="1:14" s="14" customFormat="1" ht="27" customHeight="1">
      <c r="A65" s="77" t="s">
        <v>141</v>
      </c>
      <c r="B65" s="71" t="s">
        <v>20</v>
      </c>
      <c r="C65" s="34" t="s">
        <v>21</v>
      </c>
      <c r="D65" s="34" t="s">
        <v>146</v>
      </c>
      <c r="E65" s="29" t="s">
        <v>146</v>
      </c>
      <c r="F65" s="64" t="s">
        <v>7</v>
      </c>
      <c r="G65" s="64"/>
      <c r="H65" s="65">
        <v>1773592</v>
      </c>
      <c r="I65" s="65">
        <v>1712159</v>
      </c>
      <c r="J65" s="65">
        <v>1748967</v>
      </c>
      <c r="K65" s="64" t="s">
        <v>7</v>
      </c>
      <c r="L65" s="64"/>
      <c r="M65" s="65">
        <v>24625</v>
      </c>
      <c r="N65" s="33" t="s">
        <v>95</v>
      </c>
    </row>
    <row r="66" spans="1:14" s="13" customFormat="1" ht="27" customHeight="1" hidden="1">
      <c r="A66" s="51" t="s">
        <v>147</v>
      </c>
      <c r="B66" s="37"/>
      <c r="C66" s="37"/>
      <c r="D66" s="37"/>
      <c r="E66" s="55">
        <f>COUNTA(E67)</f>
        <v>1</v>
      </c>
      <c r="F66" s="25"/>
      <c r="G66" s="26"/>
      <c r="H66" s="26">
        <f aca="true" t="shared" si="12" ref="H66:M66">SUM(H67)</f>
        <v>150000</v>
      </c>
      <c r="I66" s="26">
        <f t="shared" si="12"/>
        <v>120350</v>
      </c>
      <c r="J66" s="26">
        <f t="shared" si="12"/>
        <v>113650</v>
      </c>
      <c r="K66" s="26">
        <f t="shared" si="12"/>
        <v>0</v>
      </c>
      <c r="L66" s="26">
        <f t="shared" si="12"/>
        <v>0</v>
      </c>
      <c r="M66" s="26">
        <f t="shared" si="12"/>
        <v>36350</v>
      </c>
      <c r="N66" s="38"/>
    </row>
    <row r="67" spans="1:14" s="14" customFormat="1" ht="27" customHeight="1">
      <c r="A67" s="19" t="s">
        <v>148</v>
      </c>
      <c r="B67" s="34" t="s">
        <v>149</v>
      </c>
      <c r="C67" s="34" t="s">
        <v>174</v>
      </c>
      <c r="D67" s="34" t="s">
        <v>150</v>
      </c>
      <c r="E67" s="29" t="s">
        <v>189</v>
      </c>
      <c r="F67" s="64" t="s">
        <v>7</v>
      </c>
      <c r="G67" s="64"/>
      <c r="H67" s="65">
        <v>150000</v>
      </c>
      <c r="I67" s="65">
        <v>120350</v>
      </c>
      <c r="J67" s="65">
        <v>113650</v>
      </c>
      <c r="K67" s="64"/>
      <c r="L67" s="27"/>
      <c r="M67" s="65">
        <v>36350</v>
      </c>
      <c r="N67" s="33" t="s">
        <v>8</v>
      </c>
    </row>
    <row r="68" spans="1:16" s="13" customFormat="1" ht="27" customHeight="1" hidden="1">
      <c r="A68" s="51" t="s">
        <v>151</v>
      </c>
      <c r="B68" s="37"/>
      <c r="C68" s="37"/>
      <c r="D68" s="37"/>
      <c r="E68" s="55">
        <f>COUNTA(E69:E73)</f>
        <v>5</v>
      </c>
      <c r="F68" s="25"/>
      <c r="G68" s="26"/>
      <c r="H68" s="26">
        <f aca="true" t="shared" si="13" ref="H68:M68">SUM(H69:H73)</f>
        <v>2643177</v>
      </c>
      <c r="I68" s="26">
        <f t="shared" si="13"/>
        <v>2081062</v>
      </c>
      <c r="J68" s="26">
        <f t="shared" si="13"/>
        <v>1762887</v>
      </c>
      <c r="K68" s="26">
        <f t="shared" si="13"/>
        <v>0</v>
      </c>
      <c r="L68" s="26">
        <f t="shared" si="13"/>
        <v>0</v>
      </c>
      <c r="M68" s="26">
        <f t="shared" si="13"/>
        <v>880290</v>
      </c>
      <c r="N68" s="38"/>
      <c r="P68" s="48">
        <v>0</v>
      </c>
    </row>
    <row r="69" spans="1:17" s="14" customFormat="1" ht="27" customHeight="1">
      <c r="A69" s="17" t="s">
        <v>151</v>
      </c>
      <c r="B69" s="39" t="s">
        <v>22</v>
      </c>
      <c r="C69" s="39" t="s">
        <v>175</v>
      </c>
      <c r="D69" s="34" t="s">
        <v>24</v>
      </c>
      <c r="E69" s="34" t="s">
        <v>24</v>
      </c>
      <c r="F69" s="64" t="s">
        <v>7</v>
      </c>
      <c r="G69" s="64"/>
      <c r="H69" s="65">
        <v>669365</v>
      </c>
      <c r="I69" s="65">
        <v>669365</v>
      </c>
      <c r="J69" s="65">
        <v>600380</v>
      </c>
      <c r="K69" s="64" t="s">
        <v>7</v>
      </c>
      <c r="L69" s="27"/>
      <c r="M69" s="65">
        <v>68985</v>
      </c>
      <c r="N69" s="33" t="s">
        <v>95</v>
      </c>
      <c r="P69" s="47">
        <v>669365</v>
      </c>
      <c r="Q69" s="47">
        <v>600380</v>
      </c>
    </row>
    <row r="70" spans="1:14" s="14" customFormat="1" ht="27" customHeight="1">
      <c r="A70" s="80" t="s">
        <v>151</v>
      </c>
      <c r="B70" s="72" t="s">
        <v>22</v>
      </c>
      <c r="C70" s="72" t="s">
        <v>37</v>
      </c>
      <c r="D70" s="34" t="s">
        <v>38</v>
      </c>
      <c r="E70" s="34" t="s">
        <v>38</v>
      </c>
      <c r="F70" s="64" t="s">
        <v>7</v>
      </c>
      <c r="G70" s="64"/>
      <c r="H70" s="65">
        <v>464981</v>
      </c>
      <c r="I70" s="65">
        <v>464981</v>
      </c>
      <c r="J70" s="65">
        <v>462205</v>
      </c>
      <c r="K70" s="64" t="s">
        <v>7</v>
      </c>
      <c r="L70" s="27"/>
      <c r="M70" s="65">
        <v>2776</v>
      </c>
      <c r="N70" s="33" t="s">
        <v>95</v>
      </c>
    </row>
    <row r="71" spans="1:14" s="14" customFormat="1" ht="27" customHeight="1">
      <c r="A71" s="80" t="s">
        <v>151</v>
      </c>
      <c r="B71" s="72" t="s">
        <v>22</v>
      </c>
      <c r="C71" s="72" t="s">
        <v>37</v>
      </c>
      <c r="D71" s="34" t="s">
        <v>39</v>
      </c>
      <c r="E71" s="34" t="s">
        <v>39</v>
      </c>
      <c r="F71" s="64" t="s">
        <v>7</v>
      </c>
      <c r="G71" s="64"/>
      <c r="H71" s="65">
        <v>343831</v>
      </c>
      <c r="I71" s="65">
        <v>343831</v>
      </c>
      <c r="J71" s="65">
        <v>310117</v>
      </c>
      <c r="K71" s="64" t="s">
        <v>7</v>
      </c>
      <c r="L71" s="27"/>
      <c r="M71" s="65">
        <v>33714</v>
      </c>
      <c r="N71" s="33" t="s">
        <v>95</v>
      </c>
    </row>
    <row r="72" spans="1:14" s="14" customFormat="1" ht="27" customHeight="1">
      <c r="A72" s="80" t="s">
        <v>151</v>
      </c>
      <c r="B72" s="72" t="s">
        <v>22</v>
      </c>
      <c r="C72" s="71" t="s">
        <v>37</v>
      </c>
      <c r="D72" s="34" t="s">
        <v>152</v>
      </c>
      <c r="E72" s="34" t="s">
        <v>152</v>
      </c>
      <c r="F72" s="64" t="s">
        <v>7</v>
      </c>
      <c r="G72" s="64"/>
      <c r="H72" s="65">
        <v>300000</v>
      </c>
      <c r="I72" s="65">
        <v>13729</v>
      </c>
      <c r="J72" s="65">
        <v>13729</v>
      </c>
      <c r="K72" s="64" t="s">
        <v>7</v>
      </c>
      <c r="L72" s="27"/>
      <c r="M72" s="65">
        <v>286271</v>
      </c>
      <c r="N72" s="33" t="s">
        <v>95</v>
      </c>
    </row>
    <row r="73" spans="1:256" s="14" customFormat="1" ht="27" customHeight="1">
      <c r="A73" s="78" t="s">
        <v>151</v>
      </c>
      <c r="B73" s="71" t="s">
        <v>22</v>
      </c>
      <c r="C73" s="34" t="s">
        <v>176</v>
      </c>
      <c r="D73" s="34" t="s">
        <v>23</v>
      </c>
      <c r="E73" s="34" t="s">
        <v>23</v>
      </c>
      <c r="F73" s="64" t="s">
        <v>7</v>
      </c>
      <c r="G73" s="64"/>
      <c r="H73" s="65">
        <v>865000</v>
      </c>
      <c r="I73" s="65">
        <v>589156</v>
      </c>
      <c r="J73" s="65">
        <v>376456</v>
      </c>
      <c r="K73" s="64" t="s">
        <v>7</v>
      </c>
      <c r="L73" s="64"/>
      <c r="M73" s="65">
        <v>488544</v>
      </c>
      <c r="N73" s="33" t="s">
        <v>95</v>
      </c>
      <c r="P73" s="47" t="e">
        <f>SUM(H73,#REF!)</f>
        <v>#REF!</v>
      </c>
      <c r="Q73" s="47" t="e">
        <f>SUM(M73,#REF!)</f>
        <v>#REF!</v>
      </c>
      <c r="IV73" s="14">
        <f>SUM(IV2:IV72)</f>
        <v>0</v>
      </c>
    </row>
    <row r="74" spans="1:14" s="13" customFormat="1" ht="27" customHeight="1" hidden="1">
      <c r="A74" s="51" t="s">
        <v>153</v>
      </c>
      <c r="B74" s="37"/>
      <c r="C74" s="37"/>
      <c r="D74" s="37"/>
      <c r="E74" s="55">
        <f>COUNTA(E75)</f>
        <v>1</v>
      </c>
      <c r="F74" s="25"/>
      <c r="G74" s="26"/>
      <c r="H74" s="26">
        <f aca="true" t="shared" si="14" ref="H74:M74">SUM(H75)</f>
        <v>22400</v>
      </c>
      <c r="I74" s="26">
        <f t="shared" si="14"/>
        <v>22400</v>
      </c>
      <c r="J74" s="26">
        <f t="shared" si="14"/>
        <v>12800</v>
      </c>
      <c r="K74" s="26">
        <f t="shared" si="14"/>
        <v>0</v>
      </c>
      <c r="L74" s="26">
        <f t="shared" si="14"/>
        <v>0</v>
      </c>
      <c r="M74" s="26">
        <f t="shared" si="14"/>
        <v>9600</v>
      </c>
      <c r="N74" s="38"/>
    </row>
    <row r="75" spans="1:14" s="14" customFormat="1" ht="27" customHeight="1">
      <c r="A75" s="20" t="s">
        <v>153</v>
      </c>
      <c r="B75" s="34" t="s">
        <v>40</v>
      </c>
      <c r="C75" s="34" t="s">
        <v>41</v>
      </c>
      <c r="D75" s="34" t="s">
        <v>42</v>
      </c>
      <c r="E75" s="34" t="s">
        <v>42</v>
      </c>
      <c r="F75" s="64" t="s">
        <v>9</v>
      </c>
      <c r="G75" s="64"/>
      <c r="H75" s="65">
        <v>22400</v>
      </c>
      <c r="I75" s="65">
        <v>22400</v>
      </c>
      <c r="J75" s="65">
        <v>12800</v>
      </c>
      <c r="K75" s="64" t="s">
        <v>9</v>
      </c>
      <c r="L75" s="64"/>
      <c r="M75" s="65">
        <v>9600</v>
      </c>
      <c r="N75" s="33" t="s">
        <v>154</v>
      </c>
    </row>
    <row r="76" spans="1:14" s="13" customFormat="1" ht="27" customHeight="1" hidden="1">
      <c r="A76" s="51" t="s">
        <v>43</v>
      </c>
      <c r="B76" s="37"/>
      <c r="C76" s="37"/>
      <c r="D76" s="37"/>
      <c r="E76" s="55">
        <f>COUNTA(E77)</f>
        <v>1</v>
      </c>
      <c r="F76" s="25"/>
      <c r="G76" s="26"/>
      <c r="H76" s="26">
        <f aca="true" t="shared" si="15" ref="H76:M76">SUM(H77)</f>
        <v>590000</v>
      </c>
      <c r="I76" s="26">
        <f t="shared" si="15"/>
        <v>579291</v>
      </c>
      <c r="J76" s="26">
        <f t="shared" si="15"/>
        <v>579291</v>
      </c>
      <c r="K76" s="26">
        <f t="shared" si="15"/>
        <v>0</v>
      </c>
      <c r="L76" s="26">
        <f t="shared" si="15"/>
        <v>0</v>
      </c>
      <c r="M76" s="26">
        <f t="shared" si="15"/>
        <v>10709</v>
      </c>
      <c r="N76" s="38"/>
    </row>
    <row r="77" spans="1:14" s="14" customFormat="1" ht="32.25" customHeight="1">
      <c r="A77" s="20" t="s">
        <v>43</v>
      </c>
      <c r="B77" s="34" t="s">
        <v>44</v>
      </c>
      <c r="C77" s="34" t="s">
        <v>177</v>
      </c>
      <c r="D77" s="34" t="s">
        <v>61</v>
      </c>
      <c r="E77" s="34" t="s">
        <v>45</v>
      </c>
      <c r="F77" s="64" t="s">
        <v>7</v>
      </c>
      <c r="G77" s="64"/>
      <c r="H77" s="65">
        <v>590000</v>
      </c>
      <c r="I77" s="65">
        <v>579291</v>
      </c>
      <c r="J77" s="65">
        <v>579291</v>
      </c>
      <c r="K77" s="64"/>
      <c r="L77" s="27"/>
      <c r="M77" s="65">
        <v>10709</v>
      </c>
      <c r="N77" s="33" t="s">
        <v>95</v>
      </c>
    </row>
    <row r="78" spans="1:14" s="13" customFormat="1" ht="27" customHeight="1" hidden="1">
      <c r="A78" s="51" t="s">
        <v>155</v>
      </c>
      <c r="B78" s="37"/>
      <c r="C78" s="37"/>
      <c r="D78" s="37"/>
      <c r="E78" s="55">
        <f>COUNTA(E79:E82)</f>
        <v>4</v>
      </c>
      <c r="F78" s="25"/>
      <c r="G78" s="26"/>
      <c r="H78" s="26">
        <f aca="true" t="shared" si="16" ref="H78:M78">SUM(H79:H82)</f>
        <v>5138000</v>
      </c>
      <c r="I78" s="26">
        <f t="shared" si="16"/>
        <v>4847601</v>
      </c>
      <c r="J78" s="26">
        <f t="shared" si="16"/>
        <v>3120127</v>
      </c>
      <c r="K78" s="26">
        <f t="shared" si="16"/>
        <v>0</v>
      </c>
      <c r="L78" s="26">
        <f t="shared" si="16"/>
        <v>0</v>
      </c>
      <c r="M78" s="26">
        <f t="shared" si="16"/>
        <v>1930096</v>
      </c>
      <c r="N78" s="38"/>
    </row>
    <row r="79" spans="1:17" s="14" customFormat="1" ht="27" customHeight="1">
      <c r="A79" s="20" t="s">
        <v>155</v>
      </c>
      <c r="B79" s="84" t="s">
        <v>46</v>
      </c>
      <c r="C79" s="34" t="s">
        <v>47</v>
      </c>
      <c r="D79" s="34" t="s">
        <v>156</v>
      </c>
      <c r="E79" s="34" t="s">
        <v>156</v>
      </c>
      <c r="F79" s="64" t="s">
        <v>7</v>
      </c>
      <c r="G79" s="64"/>
      <c r="H79" s="65">
        <v>1725000</v>
      </c>
      <c r="I79" s="65">
        <v>1584966</v>
      </c>
      <c r="J79" s="65">
        <v>716613</v>
      </c>
      <c r="K79" s="64" t="s">
        <v>7</v>
      </c>
      <c r="L79" s="64"/>
      <c r="M79" s="65">
        <v>946558</v>
      </c>
      <c r="N79" s="33" t="s">
        <v>8</v>
      </c>
      <c r="P79" s="47" t="e">
        <f>SUM(H79,#REF!,#REF!)</f>
        <v>#REF!</v>
      </c>
      <c r="Q79" s="47" t="e">
        <f>SUM(M79,#REF!,#REF!)</f>
        <v>#REF!</v>
      </c>
    </row>
    <row r="80" spans="1:17" s="14" customFormat="1" ht="27" customHeight="1">
      <c r="A80" s="68" t="s">
        <v>155</v>
      </c>
      <c r="B80" s="85"/>
      <c r="C80" s="76" t="s">
        <v>47</v>
      </c>
      <c r="D80" s="44" t="s">
        <v>157</v>
      </c>
      <c r="E80" s="44" t="s">
        <v>157</v>
      </c>
      <c r="F80" s="69" t="s">
        <v>7</v>
      </c>
      <c r="G80" s="69"/>
      <c r="H80" s="70">
        <v>1677000</v>
      </c>
      <c r="I80" s="70">
        <v>1650867</v>
      </c>
      <c r="J80" s="70">
        <v>1089274</v>
      </c>
      <c r="K80" s="69" t="s">
        <v>7</v>
      </c>
      <c r="L80" s="69"/>
      <c r="M80" s="70">
        <v>564481</v>
      </c>
      <c r="N80" s="36" t="s">
        <v>8</v>
      </c>
      <c r="P80" s="47" t="e">
        <f>SUM(H80,#REF!,#REF!)</f>
        <v>#REF!</v>
      </c>
      <c r="Q80" s="47" t="e">
        <f>SUM(M80,#REF!,#REF!)</f>
        <v>#REF!</v>
      </c>
    </row>
    <row r="81" spans="1:17" s="14" customFormat="1" ht="27" customHeight="1">
      <c r="A81" s="28" t="s">
        <v>155</v>
      </c>
      <c r="B81" s="86" t="s">
        <v>46</v>
      </c>
      <c r="C81" s="86" t="s">
        <v>178</v>
      </c>
      <c r="D81" s="45" t="s">
        <v>70</v>
      </c>
      <c r="E81" s="45" t="s">
        <v>72</v>
      </c>
      <c r="F81" s="74" t="s">
        <v>7</v>
      </c>
      <c r="G81" s="74"/>
      <c r="H81" s="75">
        <v>809000</v>
      </c>
      <c r="I81" s="75">
        <v>730435</v>
      </c>
      <c r="J81" s="75">
        <v>602459</v>
      </c>
      <c r="K81" s="74" t="s">
        <v>7</v>
      </c>
      <c r="L81" s="74"/>
      <c r="M81" s="75">
        <v>205335</v>
      </c>
      <c r="N81" s="43" t="s">
        <v>8</v>
      </c>
      <c r="P81" s="47" t="e">
        <f>SUM(H81,#REF!)</f>
        <v>#REF!</v>
      </c>
      <c r="Q81" s="47" t="e">
        <f>SUM(M81,#REF!)</f>
        <v>#REF!</v>
      </c>
    </row>
    <row r="82" spans="1:17" s="14" customFormat="1" ht="27" customHeight="1">
      <c r="A82" s="78" t="s">
        <v>155</v>
      </c>
      <c r="B82" s="84"/>
      <c r="C82" s="84"/>
      <c r="D82" s="34" t="s">
        <v>71</v>
      </c>
      <c r="E82" s="34" t="s">
        <v>73</v>
      </c>
      <c r="F82" s="64" t="s">
        <v>7</v>
      </c>
      <c r="G82" s="64"/>
      <c r="H82" s="65">
        <v>927000</v>
      </c>
      <c r="I82" s="65">
        <v>881333</v>
      </c>
      <c r="J82" s="65">
        <v>711781</v>
      </c>
      <c r="K82" s="64" t="s">
        <v>7</v>
      </c>
      <c r="L82" s="64"/>
      <c r="M82" s="65">
        <v>213722</v>
      </c>
      <c r="N82" s="33" t="s">
        <v>8</v>
      </c>
      <c r="P82" s="47" t="e">
        <f>SUM(H82,#REF!)</f>
        <v>#REF!</v>
      </c>
      <c r="Q82" s="47" t="e">
        <f>SUM(M82,#REF!)</f>
        <v>#REF!</v>
      </c>
    </row>
    <row r="83" spans="1:14" ht="27" customHeight="1">
      <c r="A83" s="61"/>
      <c r="B83" s="62"/>
      <c r="C83" s="62"/>
      <c r="D83" s="62"/>
      <c r="E83" s="21">
        <f>SUM(E84)</f>
        <v>1</v>
      </c>
      <c r="F83" s="21"/>
      <c r="G83" s="22"/>
      <c r="H83" s="22">
        <f>SUM(H84)</f>
        <v>5414000</v>
      </c>
      <c r="I83" s="22">
        <f aca="true" t="shared" si="17" ref="I83:M84">SUM(I84)</f>
        <v>4134648</v>
      </c>
      <c r="J83" s="22">
        <f t="shared" si="17"/>
        <v>4134648</v>
      </c>
      <c r="K83" s="22">
        <f t="shared" si="17"/>
        <v>0</v>
      </c>
      <c r="L83" s="22">
        <f t="shared" si="17"/>
        <v>0</v>
      </c>
      <c r="M83" s="22">
        <f t="shared" si="17"/>
        <v>1275875</v>
      </c>
      <c r="N83" s="63"/>
    </row>
    <row r="84" spans="1:14" s="9" customFormat="1" ht="27" customHeight="1" hidden="1">
      <c r="A84" s="52"/>
      <c r="B84" s="30"/>
      <c r="C84" s="30"/>
      <c r="D84" s="30"/>
      <c r="E84" s="25">
        <f>COUNTA(E85:E85)</f>
        <v>1</v>
      </c>
      <c r="F84" s="53"/>
      <c r="G84" s="54"/>
      <c r="H84" s="54">
        <f>SUM(H85)</f>
        <v>5414000</v>
      </c>
      <c r="I84" s="54">
        <f t="shared" si="17"/>
        <v>4134648</v>
      </c>
      <c r="J84" s="54">
        <f t="shared" si="17"/>
        <v>4134648</v>
      </c>
      <c r="K84" s="54">
        <f t="shared" si="17"/>
        <v>0</v>
      </c>
      <c r="L84" s="54">
        <f t="shared" si="17"/>
        <v>0</v>
      </c>
      <c r="M84" s="54">
        <f t="shared" si="17"/>
        <v>1275875</v>
      </c>
      <c r="N84" s="38"/>
    </row>
    <row r="85" spans="1:14" s="14" customFormat="1" ht="27" customHeight="1">
      <c r="A85" s="68" t="s">
        <v>10</v>
      </c>
      <c r="B85" s="44" t="s">
        <v>53</v>
      </c>
      <c r="C85" s="44" t="s">
        <v>158</v>
      </c>
      <c r="D85" s="44" t="s">
        <v>159</v>
      </c>
      <c r="E85" s="35" t="s">
        <v>160</v>
      </c>
      <c r="F85" s="69" t="s">
        <v>7</v>
      </c>
      <c r="G85" s="69"/>
      <c r="H85" s="70">
        <v>5414000</v>
      </c>
      <c r="I85" s="70">
        <v>4134648</v>
      </c>
      <c r="J85" s="70">
        <v>4134648</v>
      </c>
      <c r="K85" s="69" t="s">
        <v>7</v>
      </c>
      <c r="L85" s="69"/>
      <c r="M85" s="70">
        <v>1275875</v>
      </c>
      <c r="N85" s="36" t="s">
        <v>11</v>
      </c>
    </row>
    <row r="86" ht="13.5">
      <c r="N86" s="73"/>
    </row>
    <row r="87" ht="13.5">
      <c r="N87" s="73"/>
    </row>
    <row r="88" ht="13.5">
      <c r="N88" s="73"/>
    </row>
    <row r="89" ht="13.5">
      <c r="N89" s="73"/>
    </row>
    <row r="90" ht="13.5">
      <c r="N90" s="73"/>
    </row>
    <row r="91" ht="13.5">
      <c r="N91" s="73"/>
    </row>
    <row r="92" ht="13.5">
      <c r="N92" s="73"/>
    </row>
    <row r="93" ht="13.5">
      <c r="N93" s="73"/>
    </row>
    <row r="94" ht="13.5">
      <c r="N94" s="73"/>
    </row>
    <row r="95" ht="13.5">
      <c r="N95" s="73"/>
    </row>
    <row r="96" ht="13.5">
      <c r="N96" s="73"/>
    </row>
    <row r="97" ht="13.5">
      <c r="N97" s="73"/>
    </row>
    <row r="98" ht="13.5">
      <c r="N98" s="73"/>
    </row>
    <row r="99" ht="13.5">
      <c r="N99" s="73"/>
    </row>
    <row r="100" ht="13.5">
      <c r="N100" s="73"/>
    </row>
    <row r="101" ht="13.5">
      <c r="N101" s="73"/>
    </row>
    <row r="102" ht="13.5">
      <c r="N102" s="73"/>
    </row>
    <row r="103" ht="13.5">
      <c r="N103" s="73"/>
    </row>
    <row r="104" ht="13.5">
      <c r="N104" s="73"/>
    </row>
    <row r="105" ht="13.5">
      <c r="N105" s="73"/>
    </row>
    <row r="106" ht="13.5">
      <c r="N106" s="73"/>
    </row>
    <row r="107" ht="13.5">
      <c r="N107" s="73"/>
    </row>
    <row r="108" ht="13.5">
      <c r="N108" s="73"/>
    </row>
    <row r="109" ht="13.5">
      <c r="N109" s="73"/>
    </row>
    <row r="110" ht="13.5">
      <c r="N110" s="73"/>
    </row>
    <row r="111" ht="13.5">
      <c r="N111" s="73"/>
    </row>
    <row r="112" ht="13.5">
      <c r="N112" s="73"/>
    </row>
    <row r="113" ht="13.5">
      <c r="N113" s="73"/>
    </row>
    <row r="114" ht="13.5">
      <c r="N114" s="73"/>
    </row>
    <row r="115" ht="13.5">
      <c r="N115" s="73"/>
    </row>
    <row r="116" ht="13.5">
      <c r="N116" s="73"/>
    </row>
    <row r="117" ht="13.5">
      <c r="N117" s="73"/>
    </row>
    <row r="118" ht="13.5">
      <c r="N118" s="73"/>
    </row>
    <row r="119" ht="13.5">
      <c r="N119" s="73"/>
    </row>
    <row r="120" ht="13.5">
      <c r="N120" s="73"/>
    </row>
    <row r="121" ht="13.5">
      <c r="N121" s="73"/>
    </row>
    <row r="122" ht="13.5">
      <c r="N122" s="73"/>
    </row>
    <row r="123" ht="13.5">
      <c r="N123" s="73"/>
    </row>
    <row r="124" ht="13.5">
      <c r="N124" s="73"/>
    </row>
    <row r="125" ht="13.5">
      <c r="N125" s="73"/>
    </row>
    <row r="126" ht="13.5">
      <c r="N126" s="73"/>
    </row>
    <row r="127" ht="13.5">
      <c r="N127" s="73"/>
    </row>
    <row r="128" ht="13.5">
      <c r="N128" s="73"/>
    </row>
    <row r="129" ht="13.5">
      <c r="N129" s="73"/>
    </row>
    <row r="130" ht="13.5">
      <c r="N130" s="73"/>
    </row>
    <row r="131" ht="13.5">
      <c r="N131" s="73"/>
    </row>
    <row r="132" ht="13.5">
      <c r="N132" s="73"/>
    </row>
    <row r="133" ht="13.5">
      <c r="N133" s="73"/>
    </row>
    <row r="134" ht="13.5">
      <c r="N134" s="73"/>
    </row>
    <row r="135" ht="13.5">
      <c r="N135" s="73"/>
    </row>
    <row r="136" ht="13.5">
      <c r="N136" s="73"/>
    </row>
    <row r="137" ht="13.5">
      <c r="N137" s="73"/>
    </row>
    <row r="138" ht="13.5">
      <c r="N138" s="73"/>
    </row>
    <row r="139" ht="13.5">
      <c r="N139" s="73"/>
    </row>
    <row r="140" ht="13.5">
      <c r="N140" s="73"/>
    </row>
    <row r="141" ht="13.5">
      <c r="N141" s="73"/>
    </row>
    <row r="142" ht="13.5">
      <c r="N142" s="73"/>
    </row>
    <row r="143" ht="13.5">
      <c r="N143" s="73"/>
    </row>
    <row r="144" ht="13.5">
      <c r="N144" s="73"/>
    </row>
    <row r="145" ht="13.5">
      <c r="N145" s="73"/>
    </row>
    <row r="146" ht="13.5">
      <c r="N146" s="73"/>
    </row>
    <row r="147" ht="13.5">
      <c r="N147" s="73"/>
    </row>
    <row r="148" ht="13.5">
      <c r="N148" s="73"/>
    </row>
    <row r="149" ht="13.5">
      <c r="N149" s="73"/>
    </row>
    <row r="150" ht="13.5">
      <c r="N150" s="73"/>
    </row>
    <row r="151" ht="13.5">
      <c r="N151" s="73"/>
    </row>
    <row r="152" ht="13.5">
      <c r="N152" s="73"/>
    </row>
    <row r="153" ht="13.5">
      <c r="N153" s="73"/>
    </row>
    <row r="154" ht="13.5">
      <c r="N154" s="73"/>
    </row>
    <row r="155" ht="13.5">
      <c r="N155" s="73"/>
    </row>
    <row r="156" ht="13.5">
      <c r="N156" s="73"/>
    </row>
    <row r="157" ht="13.5">
      <c r="N157" s="73"/>
    </row>
    <row r="158" ht="13.5">
      <c r="N158" s="73"/>
    </row>
    <row r="159" ht="13.5">
      <c r="N159" s="73"/>
    </row>
    <row r="160" ht="13.5">
      <c r="N160" s="73"/>
    </row>
    <row r="161" ht="13.5">
      <c r="N161" s="73"/>
    </row>
    <row r="162" ht="13.5">
      <c r="N162" s="73"/>
    </row>
    <row r="163" ht="13.5">
      <c r="N163" s="73"/>
    </row>
    <row r="164" ht="13.5">
      <c r="N164" s="73"/>
    </row>
    <row r="165" ht="13.5">
      <c r="N165" s="73"/>
    </row>
    <row r="166" ht="13.5">
      <c r="N166" s="73"/>
    </row>
    <row r="167" ht="13.5">
      <c r="N167" s="73"/>
    </row>
    <row r="168" ht="13.5">
      <c r="N168" s="73"/>
    </row>
    <row r="169" ht="13.5">
      <c r="N169" s="73"/>
    </row>
    <row r="170" ht="13.5">
      <c r="N170" s="73"/>
    </row>
    <row r="171" ht="13.5">
      <c r="N171" s="73"/>
    </row>
    <row r="172" ht="13.5">
      <c r="N172" s="73"/>
    </row>
    <row r="173" ht="13.5">
      <c r="N173" s="73"/>
    </row>
    <row r="174" ht="13.5">
      <c r="N174" s="73"/>
    </row>
    <row r="175" ht="13.5">
      <c r="N175" s="73"/>
    </row>
  </sheetData>
  <mergeCells count="19">
    <mergeCell ref="A83:D83"/>
    <mergeCell ref="A6:D6"/>
    <mergeCell ref="B3:B4"/>
    <mergeCell ref="C3:C4"/>
    <mergeCell ref="D3:D4"/>
    <mergeCell ref="A5:D5"/>
    <mergeCell ref="N3:N4"/>
    <mergeCell ref="L3:M4"/>
    <mergeCell ref="K3:K4"/>
    <mergeCell ref="A3:A4"/>
    <mergeCell ref="I3:I4"/>
    <mergeCell ref="J3:J4"/>
    <mergeCell ref="G3:H4"/>
    <mergeCell ref="F3:F4"/>
    <mergeCell ref="E3:E4"/>
    <mergeCell ref="B24:B25"/>
    <mergeCell ref="B79:B80"/>
    <mergeCell ref="C81:C82"/>
    <mergeCell ref="B81:B82"/>
  </mergeCells>
  <printOptions/>
  <pageMargins left="0.2755905511811024" right="0.31496062992125984" top="0.8661417322834646" bottom="0.31496062992125984" header="0.5118110236220472" footer="0.2362204724409449"/>
  <pageSetup fitToHeight="4" fitToWidth="3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2009-11-25T02:34:15Z</cp:lastPrinted>
  <dcterms:created xsi:type="dcterms:W3CDTF">2006-09-30T04:54:05Z</dcterms:created>
  <dcterms:modified xsi:type="dcterms:W3CDTF">2009-12-21T02:34:04Z</dcterms:modified>
  <cp:category/>
  <cp:version/>
  <cp:contentType/>
  <cp:contentStatus/>
</cp:coreProperties>
</file>